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pablomarro/Documents/MarroSalud/marrofórmula/WEBINARS MARROFÓRMULA/EXCEL WEBINAR 1junio/"/>
    </mc:Choice>
  </mc:AlternateContent>
  <xr:revisionPtr revIDLastSave="0" documentId="8_{7869B496-659D-9E4C-9F8E-3113D7412A40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MARRO" sheetId="16" r:id="rId1"/>
    <sheet name="DATOS" sheetId="1" r:id="rId2"/>
    <sheet name="SEMANA" sheetId="13" r:id="rId3"/>
    <sheet name="GRÁFICO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C15" i="1"/>
  <c r="D15" i="1"/>
  <c r="E15" i="1"/>
  <c r="F15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J41" i="1"/>
  <c r="J42" i="1"/>
  <c r="J43" i="1"/>
  <c r="J40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B34" i="1"/>
  <c r="B35" i="1"/>
  <c r="B36" i="1"/>
  <c r="B33" i="1"/>
  <c r="BD17" i="1" l="1"/>
  <c r="BD18" i="1"/>
  <c r="BD19" i="1"/>
  <c r="BD20" i="1"/>
  <c r="BD24" i="1"/>
  <c r="BD25" i="1"/>
  <c r="BD26" i="1"/>
  <c r="BD27" i="1"/>
  <c r="BE17" i="1" l="1"/>
  <c r="BE19" i="1"/>
  <c r="BE18" i="1"/>
  <c r="BE20" i="1"/>
  <c r="BF19" i="1"/>
  <c r="BF20" i="1"/>
  <c r="J29" i="1"/>
  <c r="J28" i="1"/>
  <c r="J22" i="1"/>
  <c r="I22" i="1"/>
  <c r="H22" i="1"/>
  <c r="G22" i="1"/>
  <c r="BB28" i="1"/>
  <c r="BB44" i="1" s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BB21" i="1"/>
  <c r="BB37" i="1" s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J15" i="1"/>
  <c r="I15" i="1"/>
  <c r="I38" i="1" s="1"/>
  <c r="H15" i="1"/>
  <c r="H38" i="1" s="1"/>
  <c r="G15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I37" i="1" s="1"/>
  <c r="H14" i="1"/>
  <c r="H37" i="1" s="1"/>
  <c r="G14" i="1"/>
  <c r="G37" i="1" s="1"/>
  <c r="F37" i="1"/>
  <c r="E37" i="1"/>
  <c r="D37" i="1"/>
  <c r="C37" i="1"/>
  <c r="B14" i="1"/>
  <c r="B37" i="1" s="1"/>
  <c r="F22" i="1"/>
  <c r="F38" i="1"/>
  <c r="E22" i="1"/>
  <c r="D22" i="1"/>
  <c r="C22" i="1"/>
  <c r="B22" i="1"/>
  <c r="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38" i="1" l="1"/>
  <c r="J45" i="1"/>
  <c r="B38" i="1"/>
  <c r="C38" i="1"/>
  <c r="AE37" i="1"/>
  <c r="AE44" i="1"/>
  <c r="P37" i="1"/>
  <c r="P44" i="1"/>
  <c r="X37" i="1"/>
  <c r="X44" i="1"/>
  <c r="AF37" i="1"/>
  <c r="AF44" i="1"/>
  <c r="AN37" i="1"/>
  <c r="AN44" i="1"/>
  <c r="AV37" i="1"/>
  <c r="AV44" i="1"/>
  <c r="Q37" i="1"/>
  <c r="Q44" i="1"/>
  <c r="Y37" i="1"/>
  <c r="Y44" i="1"/>
  <c r="AG37" i="1"/>
  <c r="AG44" i="1"/>
  <c r="AO37" i="1"/>
  <c r="AO44" i="1"/>
  <c r="AW37" i="1"/>
  <c r="AW44" i="1"/>
  <c r="AM37" i="1"/>
  <c r="AM44" i="1"/>
  <c r="J37" i="1"/>
  <c r="J44" i="1"/>
  <c r="R37" i="1"/>
  <c r="R44" i="1"/>
  <c r="Z37" i="1"/>
  <c r="Z44" i="1"/>
  <c r="AH37" i="1"/>
  <c r="AH44" i="1"/>
  <c r="AP37" i="1"/>
  <c r="AP44" i="1"/>
  <c r="AX37" i="1"/>
  <c r="AX44" i="1"/>
  <c r="K37" i="1"/>
  <c r="K44" i="1"/>
  <c r="S44" i="1"/>
  <c r="S37" i="1"/>
  <c r="AA44" i="1"/>
  <c r="AA37" i="1"/>
  <c r="AI44" i="1"/>
  <c r="AI37" i="1"/>
  <c r="AQ44" i="1"/>
  <c r="AQ37" i="1"/>
  <c r="AY44" i="1"/>
  <c r="AY37" i="1"/>
  <c r="W44" i="1"/>
  <c r="W37" i="1"/>
  <c r="D38" i="1"/>
  <c r="L37" i="1"/>
  <c r="L44" i="1"/>
  <c r="T44" i="1"/>
  <c r="T37" i="1"/>
  <c r="AB37" i="1"/>
  <c r="AB44" i="1"/>
  <c r="AJ37" i="1"/>
  <c r="AJ44" i="1"/>
  <c r="AR44" i="1"/>
  <c r="AR37" i="1"/>
  <c r="AZ44" i="1"/>
  <c r="AZ37" i="1"/>
  <c r="AU37" i="1"/>
  <c r="AU44" i="1"/>
  <c r="U44" i="1"/>
  <c r="U37" i="1"/>
  <c r="BA44" i="1"/>
  <c r="BA37" i="1"/>
  <c r="O44" i="1"/>
  <c r="O37" i="1"/>
  <c r="M44" i="1"/>
  <c r="M37" i="1"/>
  <c r="AC44" i="1"/>
  <c r="AC37" i="1"/>
  <c r="AK44" i="1"/>
  <c r="AK37" i="1"/>
  <c r="AS44" i="1"/>
  <c r="AS37" i="1"/>
  <c r="E38" i="1"/>
  <c r="N44" i="1"/>
  <c r="N37" i="1"/>
  <c r="V37" i="1"/>
  <c r="V44" i="1"/>
  <c r="AD37" i="1"/>
  <c r="AD44" i="1"/>
  <c r="AL37" i="1"/>
  <c r="AL44" i="1"/>
  <c r="AT37" i="1"/>
  <c r="AT44" i="1"/>
  <c r="G38" i="1"/>
  <c r="BB29" i="1"/>
  <c r="BB45" i="1" s="1"/>
  <c r="BA29" i="1"/>
  <c r="BA45" i="1" s="1"/>
  <c r="BB22" i="1"/>
  <c r="BB38" i="1" s="1"/>
  <c r="BA22" i="1"/>
  <c r="BA38" i="1" s="1"/>
  <c r="AZ29" i="1" l="1"/>
  <c r="AZ45" i="1" s="1"/>
  <c r="AZ22" i="1"/>
  <c r="AZ38" i="1" s="1"/>
  <c r="AY29" i="1" l="1"/>
  <c r="AY45" i="1" s="1"/>
  <c r="AY22" i="1"/>
  <c r="AY38" i="1" s="1"/>
  <c r="AX29" i="1" l="1"/>
  <c r="AX45" i="1" s="1"/>
  <c r="AX22" i="1"/>
  <c r="AX38" i="1" s="1"/>
  <c r="AW29" i="1" l="1"/>
  <c r="AW45" i="1" s="1"/>
  <c r="AW22" i="1"/>
  <c r="AW38" i="1" s="1"/>
  <c r="AV29" i="1" l="1"/>
  <c r="AV45" i="1" s="1"/>
  <c r="AV22" i="1"/>
  <c r="AV38" i="1" s="1"/>
  <c r="AU29" i="1" l="1"/>
  <c r="AU45" i="1" s="1"/>
  <c r="AU22" i="1"/>
  <c r="AU38" i="1" s="1"/>
  <c r="AT29" i="1" l="1"/>
  <c r="AT45" i="1" s="1"/>
  <c r="AT22" i="1"/>
  <c r="AT38" i="1" s="1"/>
  <c r="AS29" i="1" l="1"/>
  <c r="AS45" i="1" s="1"/>
  <c r="AS22" i="1"/>
  <c r="AS38" i="1" s="1"/>
  <c r="AR29" i="1" l="1"/>
  <c r="AR45" i="1" s="1"/>
  <c r="AR22" i="1"/>
  <c r="AR38" i="1" s="1"/>
  <c r="AQ29" i="1"/>
  <c r="AQ45" i="1" s="1"/>
  <c r="AQ22" i="1"/>
  <c r="AQ38" i="1" s="1"/>
  <c r="AP29" i="1" l="1"/>
  <c r="AP45" i="1" s="1"/>
  <c r="AP22" i="1"/>
  <c r="AP38" i="1" s="1"/>
  <c r="AO29" i="1" l="1"/>
  <c r="AO45" i="1" s="1"/>
  <c r="AO22" i="1"/>
  <c r="AO38" i="1" s="1"/>
  <c r="AN29" i="1" l="1"/>
  <c r="AN45" i="1" s="1"/>
  <c r="AN22" i="1"/>
  <c r="AN38" i="1" s="1"/>
  <c r="AM29" i="1" l="1"/>
  <c r="AM45" i="1" s="1"/>
  <c r="AM22" i="1" l="1"/>
  <c r="AM38" i="1" s="1"/>
  <c r="AL22" i="1" l="1"/>
  <c r="AL38" i="1" s="1"/>
  <c r="AK22" i="1" l="1"/>
  <c r="AK38" i="1" s="1"/>
  <c r="AJ22" i="1" l="1"/>
  <c r="AJ38" i="1" s="1"/>
  <c r="AI22" i="1" l="1"/>
  <c r="AI38" i="1" s="1"/>
  <c r="AL29" i="1" l="1"/>
  <c r="AL45" i="1" s="1"/>
  <c r="AK29" i="1"/>
  <c r="AK45" i="1" s="1"/>
  <c r="AJ29" i="1"/>
  <c r="AJ45" i="1" s="1"/>
  <c r="AI29" i="1"/>
  <c r="AI45" i="1" s="1"/>
  <c r="AH29" i="1"/>
  <c r="AH45" i="1" s="1"/>
  <c r="AH22" i="1"/>
  <c r="AH38" i="1" s="1"/>
  <c r="AG29" i="1" l="1"/>
  <c r="AG45" i="1" s="1"/>
  <c r="AG22" i="1"/>
  <c r="AG38" i="1" s="1"/>
  <c r="AF29" i="1" l="1"/>
  <c r="AF45" i="1" s="1"/>
  <c r="AF22" i="1"/>
  <c r="AF38" i="1" s="1"/>
  <c r="AE22" i="1"/>
  <c r="AE38" i="1" s="1"/>
  <c r="AD22" i="1" l="1"/>
  <c r="AD38" i="1" s="1"/>
  <c r="AE29" i="1" l="1"/>
  <c r="AE45" i="1" s="1"/>
  <c r="AD29" i="1"/>
  <c r="AD45" i="1" s="1"/>
  <c r="AC29" i="1"/>
  <c r="AC45" i="1" s="1"/>
  <c r="AC22" i="1"/>
  <c r="AC38" i="1" s="1"/>
  <c r="AB29" i="1" l="1"/>
  <c r="AB45" i="1" s="1"/>
  <c r="AB22" i="1"/>
  <c r="AB38" i="1" s="1"/>
  <c r="AA29" i="1" l="1"/>
  <c r="AA45" i="1" s="1"/>
  <c r="AA22" i="1"/>
  <c r="AA38" i="1" s="1"/>
  <c r="Z29" i="1" l="1"/>
  <c r="Z45" i="1" s="1"/>
  <c r="Z22" i="1"/>
  <c r="Z38" i="1" s="1"/>
  <c r="T29" i="1" l="1"/>
  <c r="T45" i="1" s="1"/>
  <c r="S29" i="1"/>
  <c r="S45" i="1" s="1"/>
  <c r="R29" i="1"/>
  <c r="R45" i="1" s="1"/>
  <c r="Q29" i="1"/>
  <c r="Q45" i="1" s="1"/>
  <c r="P29" i="1"/>
  <c r="P45" i="1" s="1"/>
  <c r="O29" i="1"/>
  <c r="O45" i="1" s="1"/>
  <c r="N29" i="1"/>
  <c r="N45" i="1" s="1"/>
  <c r="M29" i="1"/>
  <c r="M45" i="1" s="1"/>
  <c r="L29" i="1"/>
  <c r="L45" i="1" s="1"/>
  <c r="K29" i="1"/>
  <c r="K45" i="1" s="1"/>
  <c r="T22" i="1"/>
  <c r="T38" i="1" s="1"/>
  <c r="S22" i="1"/>
  <c r="S38" i="1" s="1"/>
  <c r="R22" i="1"/>
  <c r="R38" i="1" s="1"/>
  <c r="Q22" i="1"/>
  <c r="Q38" i="1" s="1"/>
  <c r="P22" i="1"/>
  <c r="P38" i="1" s="1"/>
  <c r="O22" i="1"/>
  <c r="O38" i="1" s="1"/>
  <c r="N22" i="1"/>
  <c r="N38" i="1" s="1"/>
  <c r="M22" i="1"/>
  <c r="M38" i="1" s="1"/>
  <c r="L22" i="1"/>
  <c r="L38" i="1" s="1"/>
  <c r="K22" i="1"/>
  <c r="K38" i="1" s="1"/>
  <c r="Y29" i="1"/>
  <c r="Y45" i="1" s="1"/>
  <c r="X29" i="1"/>
  <c r="X45" i="1" s="1"/>
  <c r="W29" i="1"/>
  <c r="W45" i="1" s="1"/>
  <c r="V29" i="1"/>
  <c r="V45" i="1" s="1"/>
  <c r="U29" i="1"/>
  <c r="U45" i="1" s="1"/>
  <c r="Y22" i="1"/>
  <c r="Y38" i="1" s="1"/>
  <c r="X22" i="1"/>
  <c r="X38" i="1" s="1"/>
  <c r="W22" i="1"/>
  <c r="W38" i="1" s="1"/>
  <c r="V22" i="1"/>
  <c r="V38" i="1" s="1"/>
  <c r="U22" i="1"/>
  <c r="U38" i="1" s="1"/>
  <c r="BD29" i="1" l="1"/>
  <c r="BD22" i="1"/>
</calcChain>
</file>

<file path=xl/sharedStrings.xml><?xml version="1.0" encoding="utf-8"?>
<sst xmlns="http://schemas.openxmlformats.org/spreadsheetml/2006/main" count="339" uniqueCount="110">
  <si>
    <t>MARZO</t>
  </si>
  <si>
    <t>ABRIL</t>
  </si>
  <si>
    <t>PVP</t>
  </si>
  <si>
    <t>MB</t>
  </si>
  <si>
    <t>UNIDADES</t>
  </si>
  <si>
    <t>TICKETS</t>
  </si>
  <si>
    <t>MAYO</t>
  </si>
  <si>
    <t>JUN</t>
  </si>
  <si>
    <t>Tm</t>
  </si>
  <si>
    <t>IQVIA</t>
  </si>
  <si>
    <t>JUL</t>
  </si>
  <si>
    <t>Ticket Medio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</si>
  <si>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</si>
  <si>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</si>
  <si>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</si>
  <si>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</si>
  <si>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</si>
  <si>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</si>
  <si>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</si>
  <si>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</si>
  <si>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</si>
  <si>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</si>
  <si>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</si>
  <si>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</si>
  <si>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</si>
  <si>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</si>
  <si>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</si>
  <si>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</si>
  <si>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</si>
  <si>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</si>
  <si>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</si>
  <si>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</si>
  <si>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</si>
  <si>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</si>
  <si>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</si>
  <si>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</si>
  <si>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</si>
  <si>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</si>
  <si>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</si>
  <si>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</si>
  <si>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</si>
  <si>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AGO</t>
  </si>
  <si>
    <t>39</t>
  </si>
  <si>
    <t>40</t>
  </si>
  <si>
    <t>41</t>
  </si>
  <si>
    <t>OCT</t>
  </si>
  <si>
    <t>NOV</t>
  </si>
  <si>
    <t>MB%</t>
  </si>
  <si>
    <t>42</t>
  </si>
  <si>
    <t>43</t>
  </si>
  <si>
    <t>44</t>
  </si>
  <si>
    <t>45</t>
  </si>
  <si>
    <t>SEPT</t>
  </si>
  <si>
    <t>46</t>
  </si>
  <si>
    <t>47</t>
  </si>
  <si>
    <t>48</t>
  </si>
  <si>
    <t>49</t>
  </si>
  <si>
    <t>50</t>
  </si>
  <si>
    <t>51</t>
  </si>
  <si>
    <t>52</t>
  </si>
  <si>
    <t>53</t>
  </si>
  <si>
    <t>9</t>
  </si>
  <si>
    <t>8</t>
  </si>
  <si>
    <t>7</t>
  </si>
  <si>
    <t>6</t>
  </si>
  <si>
    <t>5</t>
  </si>
  <si>
    <t>4</t>
  </si>
  <si>
    <t>3</t>
  </si>
  <si>
    <t>2</t>
  </si>
  <si>
    <t>1</t>
  </si>
  <si>
    <t>SEGUIMIENTO SEMANAL</t>
  </si>
  <si>
    <t>ENERO</t>
  </si>
  <si>
    <t>FEBRERO</t>
  </si>
  <si>
    <t>RESPECTO A 2020</t>
  </si>
  <si>
    <t>RESPECTO A 2019</t>
  </si>
  <si>
    <t>TOTAL 2020</t>
  </si>
  <si>
    <t>TOTAL 2019</t>
  </si>
  <si>
    <t>vs. 2019</t>
  </si>
  <si>
    <t>∆ vs. 2019</t>
  </si>
  <si>
    <t>TOTAL 2021</t>
  </si>
  <si>
    <t>vs. 2020</t>
  </si>
  <si>
    <t>∆ vs. 2020</t>
  </si>
  <si>
    <t>TOTAL PERIODO</t>
  </si>
  <si>
    <t>COMPARATIVA vs. 2020</t>
  </si>
  <si>
    <t>COMPARATIVA vs. 2019</t>
  </si>
  <si>
    <t>INDICADORES CLAVE</t>
  </si>
  <si>
    <t>SEMANA</t>
  </si>
  <si>
    <t>MES</t>
  </si>
  <si>
    <t>DIC</t>
  </si>
  <si>
    <t xml:space="preserve">SEMANA 52 </t>
  </si>
  <si>
    <t>SEMANA 53</t>
  </si>
  <si>
    <t>SEMANA 1</t>
  </si>
  <si>
    <t xml:space="preserve">SEMANA 2 </t>
  </si>
  <si>
    <t xml:space="preserve">SEMANA 16 </t>
  </si>
  <si>
    <t>SEMANA 15</t>
  </si>
  <si>
    <t xml:space="preserve">SEMANA 14 </t>
  </si>
  <si>
    <t xml:space="preserve">SEMANA 13 </t>
  </si>
  <si>
    <t>SEMANA 13</t>
  </si>
  <si>
    <t xml:space="preserve">SEMANA 12 </t>
  </si>
  <si>
    <t xml:space="preserve">SEMANA 11 </t>
  </si>
  <si>
    <t>SEMANA 10</t>
  </si>
  <si>
    <t xml:space="preserve">SEMANA 9 </t>
  </si>
  <si>
    <t>SEMANA 8</t>
  </si>
  <si>
    <t xml:space="preserve">SEMANA 7 </t>
  </si>
  <si>
    <t xml:space="preserve">SEMANA 6 </t>
  </si>
  <si>
    <t>SEMANA 5</t>
  </si>
  <si>
    <t>SEMANA 4</t>
  </si>
  <si>
    <t>SEMANA 3</t>
  </si>
  <si>
    <t xml:space="preserve"> (datos ficticios)</t>
  </si>
  <si>
    <t xml:space="preserve">SEMANA 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</si>
</sst>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4"/>
      <color theme="9"/>
      <name val="Calibri"/>
      <family val="2"/>
      <scheme val="minor"/>
    </font>
    <font>
      <b/>
      <sz val="18"/>
      <color rgb="FFFF0000"/>
      <name val="Calibri (Cuerpo)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6" fillId="0" borderId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" fontId="0" fillId="0" borderId="0" xfId="0" applyNumberFormat="1"/>
    <xf numFmtId="0" fontId="4" fillId="0" borderId="0" xfId="0" applyFont="1"/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9" fontId="3" fillId="0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0" xfId="0" applyFill="1"/>
    <xf numFmtId="0" fontId="0" fillId="2" borderId="11" xfId="0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0" applyNumberFormat="1" applyFill="1" applyBorder="1"/>
    <xf numFmtId="9" fontId="0" fillId="0" borderId="0" xfId="0" applyNumberFormat="1" applyBorder="1"/>
    <xf numFmtId="9" fontId="0" fillId="0" borderId="16" xfId="0" applyNumberFormat="1" applyBorder="1"/>
    <xf numFmtId="9" fontId="0" fillId="0" borderId="18" xfId="0" applyNumberFormat="1" applyBorder="1"/>
    <xf numFmtId="9" fontId="0" fillId="0" borderId="19" xfId="0" applyNumberFormat="1" applyBorder="1"/>
    <xf numFmtId="0" fontId="0" fillId="2" borderId="27" xfId="0" applyFill="1" applyBorder="1" applyAlignment="1">
      <alignment horizontal="right"/>
    </xf>
    <xf numFmtId="0" fontId="0" fillId="0" borderId="18" xfId="0" applyBorder="1"/>
    <xf numFmtId="49" fontId="6" fillId="4" borderId="30" xfId="0" applyNumberFormat="1" applyFont="1" applyFill="1" applyBorder="1"/>
    <xf numFmtId="0" fontId="2" fillId="2" borderId="23" xfId="0" applyFont="1" applyFill="1" applyBorder="1" applyAlignment="1">
      <alignment horizontal="right"/>
    </xf>
    <xf numFmtId="0" fontId="0" fillId="0" borderId="24" xfId="0" applyBorder="1"/>
    <xf numFmtId="0" fontId="0" fillId="2" borderId="11" xfId="0" applyFill="1" applyBorder="1"/>
    <xf numFmtId="0" fontId="0" fillId="0" borderId="0" xfId="0" applyFill="1"/>
    <xf numFmtId="0" fontId="0" fillId="0" borderId="0" xfId="0" applyFill="1" applyBorder="1"/>
    <xf numFmtId="9" fontId="0" fillId="0" borderId="0" xfId="1" applyFont="1" applyFill="1" applyBorder="1"/>
    <xf numFmtId="1" fontId="0" fillId="0" borderId="0" xfId="0" applyNumberFormat="1" applyFill="1" applyBorder="1"/>
    <xf numFmtId="164" fontId="0" fillId="0" borderId="0" xfId="1" applyNumberFormat="1" applyFont="1" applyFill="1" applyBorder="1"/>
    <xf numFmtId="0" fontId="2" fillId="0" borderId="0" xfId="0" applyFont="1" applyFill="1" applyBorder="1" applyAlignment="1">
      <alignment horizontal="right"/>
    </xf>
    <xf numFmtId="9" fontId="2" fillId="0" borderId="0" xfId="0" applyNumberFormat="1" applyFont="1" applyFill="1" applyBorder="1" applyAlignment="1">
      <alignment horizontal="right"/>
    </xf>
    <xf numFmtId="49" fontId="6" fillId="4" borderId="31" xfId="0" applyNumberFormat="1" applyFont="1" applyFill="1" applyBorder="1"/>
    <xf numFmtId="0" fontId="0" fillId="0" borderId="0" xfId="0" applyFill="1" applyBorder="1" applyAlignment="1">
      <alignment horizontal="left"/>
    </xf>
    <xf numFmtId="49" fontId="6" fillId="0" borderId="0" xfId="0" applyNumberFormat="1" applyFont="1" applyFill="1" applyBorder="1"/>
    <xf numFmtId="10" fontId="0" fillId="0" borderId="0" xfId="1" applyNumberFormat="1" applyFont="1" applyFill="1" applyBorder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0" fontId="0" fillId="0" borderId="18" xfId="0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0" fillId="2" borderId="26" xfId="0" applyNumberFormat="1" applyFill="1" applyBorder="1" applyAlignment="1">
      <alignment horizontal="right"/>
    </xf>
    <xf numFmtId="1" fontId="0" fillId="2" borderId="26" xfId="0" applyNumberFormat="1" applyFill="1" applyBorder="1"/>
    <xf numFmtId="164" fontId="0" fillId="2" borderId="26" xfId="1" applyNumberFormat="1" applyFont="1" applyFill="1" applyBorder="1" applyAlignment="1">
      <alignment horizontal="right"/>
    </xf>
    <xf numFmtId="0" fontId="0" fillId="2" borderId="26" xfId="0" applyFill="1" applyBorder="1" applyAlignment="1">
      <alignment horizontal="left"/>
    </xf>
    <xf numFmtId="9" fontId="0" fillId="2" borderId="26" xfId="1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1" fontId="0" fillId="2" borderId="26" xfId="0" applyNumberFormat="1" applyFill="1" applyBorder="1" applyAlignment="1">
      <alignment horizontal="center"/>
    </xf>
    <xf numFmtId="9" fontId="0" fillId="2" borderId="42" xfId="1" applyFont="1" applyFill="1" applyBorder="1" applyAlignment="1">
      <alignment horizontal="center"/>
    </xf>
    <xf numFmtId="0" fontId="0" fillId="2" borderId="21" xfId="0" applyFill="1" applyBorder="1"/>
    <xf numFmtId="1" fontId="0" fillId="2" borderId="21" xfId="0" applyNumberFormat="1" applyFill="1" applyBorder="1"/>
    <xf numFmtId="1" fontId="0" fillId="2" borderId="42" xfId="0" applyNumberFormat="1" applyFill="1" applyBorder="1"/>
    <xf numFmtId="2" fontId="0" fillId="2" borderId="42" xfId="0" applyNumberFormat="1" applyFill="1" applyBorder="1"/>
    <xf numFmtId="2" fontId="0" fillId="2" borderId="7" xfId="0" applyNumberFormat="1" applyFill="1" applyBorder="1"/>
    <xf numFmtId="9" fontId="0" fillId="2" borderId="8" xfId="1" applyFont="1" applyFill="1" applyBorder="1" applyAlignment="1">
      <alignment horizontal="center"/>
    </xf>
    <xf numFmtId="1" fontId="0" fillId="2" borderId="9" xfId="0" applyNumberFormat="1" applyFill="1" applyBorder="1"/>
    <xf numFmtId="2" fontId="0" fillId="2" borderId="8" xfId="0" applyNumberFormat="1" applyFill="1" applyBorder="1" applyAlignment="1"/>
    <xf numFmtId="2" fontId="0" fillId="2" borderId="8" xfId="0" applyNumberFormat="1" applyFill="1" applyBorder="1"/>
    <xf numFmtId="2" fontId="0" fillId="2" borderId="9" xfId="0" applyNumberFormat="1" applyFill="1" applyBorder="1"/>
    <xf numFmtId="164" fontId="0" fillId="2" borderId="21" xfId="1" applyNumberFormat="1" applyFon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0" fontId="0" fillId="2" borderId="8" xfId="0" applyFill="1" applyBorder="1" applyAlignment="1">
      <alignment horizontal="left"/>
    </xf>
    <xf numFmtId="49" fontId="7" fillId="5" borderId="6" xfId="0" applyNumberFormat="1" applyFont="1" applyFill="1" applyBorder="1" applyAlignment="1">
      <alignment horizontal="right"/>
    </xf>
    <xf numFmtId="49" fontId="7" fillId="5" borderId="33" xfId="0" applyNumberFormat="1" applyFont="1" applyFill="1" applyBorder="1" applyAlignment="1">
      <alignment horizontal="center"/>
    </xf>
    <xf numFmtId="49" fontId="7" fillId="5" borderId="38" xfId="0" applyNumberFormat="1" applyFont="1" applyFill="1" applyBorder="1" applyAlignment="1">
      <alignment horizontal="center"/>
    </xf>
    <xf numFmtId="49" fontId="7" fillId="5" borderId="39" xfId="0" applyNumberFormat="1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3" fillId="3" borderId="35" xfId="0" applyFont="1" applyFill="1" applyBorder="1"/>
    <xf numFmtId="0" fontId="3" fillId="3" borderId="37" xfId="0" applyFont="1" applyFill="1" applyBorder="1" applyAlignment="1">
      <alignment horizontal="center"/>
    </xf>
    <xf numFmtId="0" fontId="3" fillId="3" borderId="14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6" fillId="3" borderId="13" xfId="0" applyFont="1" applyFill="1" applyBorder="1"/>
    <xf numFmtId="0" fontId="3" fillId="3" borderId="13" xfId="0" applyFont="1" applyFill="1" applyBorder="1" applyAlignment="1">
      <alignment horizontal="left"/>
    </xf>
    <xf numFmtId="0" fontId="3" fillId="3" borderId="36" xfId="0" applyFont="1" applyFill="1" applyBorder="1"/>
    <xf numFmtId="0" fontId="3" fillId="3" borderId="34" xfId="0" applyFont="1" applyFill="1" applyBorder="1" applyAlignment="1">
      <alignment horizontal="center"/>
    </xf>
    <xf numFmtId="0" fontId="3" fillId="3" borderId="16" xfId="0" applyFont="1" applyFill="1" applyBorder="1"/>
    <xf numFmtId="0" fontId="6" fillId="0" borderId="0" xfId="0" applyFont="1" applyFill="1" applyBorder="1" applyAlignment="1">
      <alignment horizontal="left"/>
    </xf>
    <xf numFmtId="1" fontId="6" fillId="3" borderId="13" xfId="0" applyNumberFormat="1" applyFont="1" applyFill="1" applyBorder="1"/>
    <xf numFmtId="1" fontId="6" fillId="3" borderId="14" xfId="0" applyNumberFormat="1" applyFont="1" applyFill="1" applyBorder="1"/>
    <xf numFmtId="1" fontId="6" fillId="0" borderId="0" xfId="0" applyNumberFormat="1" applyFont="1" applyFill="1" applyBorder="1"/>
    <xf numFmtId="1" fontId="3" fillId="3" borderId="36" xfId="0" applyNumberFormat="1" applyFont="1" applyFill="1" applyBorder="1"/>
    <xf numFmtId="0" fontId="6" fillId="3" borderId="34" xfId="0" applyFont="1" applyFill="1" applyBorder="1" applyAlignment="1">
      <alignment horizontal="center"/>
    </xf>
    <xf numFmtId="0" fontId="6" fillId="3" borderId="16" xfId="0" applyFont="1" applyFill="1" applyBorder="1"/>
    <xf numFmtId="0" fontId="3" fillId="3" borderId="28" xfId="0" applyFont="1" applyFill="1" applyBorder="1"/>
    <xf numFmtId="0" fontId="6" fillId="3" borderId="14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3" borderId="0" xfId="0" applyFont="1" applyFill="1"/>
    <xf numFmtId="49" fontId="7" fillId="5" borderId="31" xfId="0" applyNumberFormat="1" applyFont="1" applyFill="1" applyBorder="1" applyAlignment="1">
      <alignment horizontal="center"/>
    </xf>
    <xf numFmtId="49" fontId="7" fillId="5" borderId="30" xfId="0" applyNumberFormat="1" applyFont="1" applyFill="1" applyBorder="1" applyAlignment="1">
      <alignment horizontal="center"/>
    </xf>
    <xf numFmtId="49" fontId="7" fillId="5" borderId="32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5" xfId="0" applyFont="1" applyBorder="1"/>
    <xf numFmtId="0" fontId="8" fillId="0" borderId="0" xfId="0" applyFont="1" applyBorder="1"/>
    <xf numFmtId="0" fontId="8" fillId="0" borderId="16" xfId="0" applyFont="1" applyBorder="1" applyAlignment="1">
      <alignment horizontal="center"/>
    </xf>
    <xf numFmtId="0" fontId="8" fillId="0" borderId="2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/>
    </xf>
    <xf numFmtId="9" fontId="12" fillId="0" borderId="0" xfId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9" fontId="12" fillId="0" borderId="1" xfId="1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9" fontId="13" fillId="0" borderId="18" xfId="1" applyFont="1" applyBorder="1" applyAlignment="1">
      <alignment horizontal="center"/>
    </xf>
    <xf numFmtId="9" fontId="13" fillId="0" borderId="0" xfId="1" applyFont="1" applyBorder="1" applyAlignment="1">
      <alignment horizontal="center"/>
    </xf>
    <xf numFmtId="9" fontId="13" fillId="0" borderId="1" xfId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0" fontId="10" fillId="0" borderId="15" xfId="0" applyFont="1" applyBorder="1"/>
    <xf numFmtId="9" fontId="12" fillId="0" borderId="5" xfId="1" applyFont="1" applyBorder="1" applyAlignment="1">
      <alignment horizontal="center"/>
    </xf>
    <xf numFmtId="9" fontId="12" fillId="0" borderId="40" xfId="1" applyFont="1" applyBorder="1" applyAlignment="1">
      <alignment horizontal="center"/>
    </xf>
    <xf numFmtId="9" fontId="12" fillId="0" borderId="3" xfId="1" applyFont="1" applyBorder="1" applyAlignment="1">
      <alignment horizontal="center"/>
    </xf>
    <xf numFmtId="9" fontId="12" fillId="0" borderId="43" xfId="1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164" fontId="10" fillId="0" borderId="43" xfId="1" applyNumberFormat="1" applyFont="1" applyBorder="1" applyAlignment="1">
      <alignment horizontal="center"/>
    </xf>
    <xf numFmtId="9" fontId="13" fillId="0" borderId="44" xfId="1" applyFont="1" applyBorder="1" applyAlignment="1">
      <alignment horizontal="center"/>
    </xf>
    <xf numFmtId="9" fontId="13" fillId="0" borderId="39" xfId="1" applyFont="1" applyBorder="1" applyAlignment="1">
      <alignment horizontal="center"/>
    </xf>
    <xf numFmtId="9" fontId="13" fillId="0" borderId="40" xfId="1" applyFont="1" applyBorder="1" applyAlignment="1">
      <alignment horizontal="center"/>
    </xf>
    <xf numFmtId="9" fontId="13" fillId="0" borderId="43" xfId="1" applyFont="1" applyBorder="1" applyAlignment="1">
      <alignment horizontal="center"/>
    </xf>
    <xf numFmtId="9" fontId="12" fillId="0" borderId="39" xfId="1" applyFont="1" applyBorder="1" applyAlignment="1">
      <alignment horizontal="center"/>
    </xf>
    <xf numFmtId="0" fontId="8" fillId="0" borderId="16" xfId="0" applyFont="1" applyBorder="1"/>
    <xf numFmtId="9" fontId="13" fillId="0" borderId="3" xfId="1" applyFont="1" applyBorder="1" applyAlignment="1">
      <alignment horizontal="center"/>
    </xf>
    <xf numFmtId="9" fontId="13" fillId="0" borderId="5" xfId="1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/>
    </xf>
    <xf numFmtId="0" fontId="2" fillId="2" borderId="41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14" fillId="3" borderId="10" xfId="0" applyFont="1" applyFill="1" applyBorder="1" applyAlignment="1">
      <alignment horizontal="right"/>
    </xf>
    <xf numFmtId="0" fontId="8" fillId="0" borderId="45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5" fillId="3" borderId="2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/>
    </xf>
    <xf numFmtId="49" fontId="7" fillId="5" borderId="29" xfId="0" applyNumberFormat="1" applyFont="1" applyFill="1" applyBorder="1" applyAlignment="1">
      <alignment horizontal="center"/>
    </xf>
    <xf numFmtId="49" fontId="7" fillId="5" borderId="30" xfId="0" applyNumberFormat="1" applyFont="1" applyFill="1" applyBorder="1" applyAlignment="1">
      <alignment horizontal="center"/>
    </xf>
    <xf numFmtId="49" fontId="7" fillId="5" borderId="32" xfId="0" applyNumberFormat="1" applyFont="1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16" fillId="0" borderId="0" xfId="3"/>
  </cellXfs>
  <cellStyles count="4">
    <cellStyle name="Normal" xfId="0" builtinId="0" customBuiltin="1"/>
    <cellStyle name="Normal 2" xfId="2" xr:uid="{00000000-0005-0000-0000-000002000000}"/>
    <cellStyle name="Normal 3" xfId="3" xr:uid="{9900E60C-551E-D647-BD5E-AC5E84B80825}"/>
    <cellStyle name="Porcentaje" xfId="1" builtinId="5"/>
  </cellStyles>
  <dxfs count="3">
    <dxf>
      <font>
        <color theme="4" tint="-0.499984740745262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4B2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UNIDADES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DATOS!$A$16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DATOS!$B$8:$BB$8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strCache>
            </c:strRef>
          </c:cat>
          <c:val>
            <c:numRef>
              <c:f>DATOS!$B$17:$BB$17</c:f>
              <c:numCache>
                <c:formatCode>0</c:formatCode>
                <c:ptCount val="53"/>
                <c:pt idx="0">
                  <c:v>1762.3333333333333</c:v>
                </c:pt>
                <c:pt idx="1">
                  <c:v>1535</c:v>
                </c:pt>
                <c:pt idx="2">
                  <c:v>1602.3333333333333</c:v>
                </c:pt>
                <c:pt idx="3">
                  <c:v>1640.6666666666667</c:v>
                </c:pt>
                <c:pt idx="4">
                  <c:v>1553.3333333333333</c:v>
                </c:pt>
                <c:pt idx="5">
                  <c:v>1445.6666666666667</c:v>
                </c:pt>
                <c:pt idx="6">
                  <c:v>1411.6666666666667</c:v>
                </c:pt>
                <c:pt idx="7">
                  <c:v>1545</c:v>
                </c:pt>
                <c:pt idx="8">
                  <c:v>1510.3333333333333</c:v>
                </c:pt>
                <c:pt idx="9">
                  <c:v>1531.3333333333333</c:v>
                </c:pt>
                <c:pt idx="10">
                  <c:v>1741.6666666666667</c:v>
                </c:pt>
                <c:pt idx="11">
                  <c:v>1234</c:v>
                </c:pt>
                <c:pt idx="12">
                  <c:v>1112.3333333333333</c:v>
                </c:pt>
                <c:pt idx="13">
                  <c:v>1115</c:v>
                </c:pt>
                <c:pt idx="14">
                  <c:v>1120</c:v>
                </c:pt>
                <c:pt idx="15">
                  <c:v>1113</c:v>
                </c:pt>
                <c:pt idx="16">
                  <c:v>1090.6666666666667</c:v>
                </c:pt>
                <c:pt idx="17">
                  <c:v>1181.3333333333333</c:v>
                </c:pt>
                <c:pt idx="18">
                  <c:v>1217.3333333333333</c:v>
                </c:pt>
                <c:pt idx="19">
                  <c:v>1102.3333333333333</c:v>
                </c:pt>
                <c:pt idx="20">
                  <c:v>1208.3333333333333</c:v>
                </c:pt>
                <c:pt idx="21">
                  <c:v>1246.3333333333333</c:v>
                </c:pt>
                <c:pt idx="22">
                  <c:v>1166.6666666666667</c:v>
                </c:pt>
                <c:pt idx="23">
                  <c:v>1166.6666666666667</c:v>
                </c:pt>
                <c:pt idx="24">
                  <c:v>1166.6666666666667</c:v>
                </c:pt>
                <c:pt idx="25">
                  <c:v>1166.6666666666667</c:v>
                </c:pt>
                <c:pt idx="26">
                  <c:v>1367.6666666666667</c:v>
                </c:pt>
                <c:pt idx="27">
                  <c:v>1284</c:v>
                </c:pt>
                <c:pt idx="28">
                  <c:v>1214</c:v>
                </c:pt>
                <c:pt idx="29">
                  <c:v>1367</c:v>
                </c:pt>
                <c:pt idx="30">
                  <c:v>1313.3333333333333</c:v>
                </c:pt>
                <c:pt idx="31">
                  <c:v>1360</c:v>
                </c:pt>
                <c:pt idx="32">
                  <c:v>1450.6666666666667</c:v>
                </c:pt>
                <c:pt idx="33">
                  <c:v>1274.3333333333333</c:v>
                </c:pt>
                <c:pt idx="34">
                  <c:v>1412.6666666666667</c:v>
                </c:pt>
                <c:pt idx="35">
                  <c:v>1330</c:v>
                </c:pt>
                <c:pt idx="36">
                  <c:v>1227.6666666666667</c:v>
                </c:pt>
                <c:pt idx="37">
                  <c:v>1331</c:v>
                </c:pt>
                <c:pt idx="38">
                  <c:v>1389</c:v>
                </c:pt>
                <c:pt idx="39">
                  <c:v>1342.3333333333333</c:v>
                </c:pt>
                <c:pt idx="40">
                  <c:v>1419</c:v>
                </c:pt>
                <c:pt idx="41">
                  <c:v>1377.3333333333333</c:v>
                </c:pt>
                <c:pt idx="42">
                  <c:v>1379.6666666666667</c:v>
                </c:pt>
                <c:pt idx="43">
                  <c:v>1417.6666666666667</c:v>
                </c:pt>
                <c:pt idx="44">
                  <c:v>1372.6666666666667</c:v>
                </c:pt>
                <c:pt idx="45">
                  <c:v>1342.3333333333333</c:v>
                </c:pt>
                <c:pt idx="46">
                  <c:v>1261.3333333333333</c:v>
                </c:pt>
                <c:pt idx="47">
                  <c:v>1300</c:v>
                </c:pt>
                <c:pt idx="48">
                  <c:v>1443</c:v>
                </c:pt>
                <c:pt idx="49">
                  <c:v>1408.6666666666667</c:v>
                </c:pt>
                <c:pt idx="50">
                  <c:v>1438</c:v>
                </c:pt>
                <c:pt idx="51">
                  <c:v>1308</c:v>
                </c:pt>
                <c:pt idx="52">
                  <c:v>1500.3333333333333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2D2-A625-DD81E580A039}"/>
            </c:ext>
          </c:extLst>
        </c:ser>
        <c:ser>
          <c:idx val="1"/>
          <c:order val="1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DATOS!$B$8:$BB$8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strCache>
            </c:strRef>
          </c:cat>
          <c:val>
            <c:numRef>
              <c:f>DATOS!$B$24:$BB$24</c:f>
              <c:numCache>
                <c:formatCode>General</c:formatCode>
                <c:ptCount val="53"/>
                <c:pt idx="8" formatCode="0">
                  <c:v>1647</c:v>
                </c:pt>
                <c:pt idx="9" formatCode="0">
                  <c:v>1619.3333333333333</c:v>
                </c:pt>
                <c:pt idx="10" formatCode="0">
                  <c:v>1586.3333333333333</c:v>
                </c:pt>
                <c:pt idx="11" formatCode="0">
                  <c:v>1485.6666666666667</c:v>
                </c:pt>
                <c:pt idx="12" formatCode="0">
                  <c:v>1643</c:v>
                </c:pt>
                <c:pt idx="13" formatCode="0">
                  <c:v>1620.6666666666667</c:v>
                </c:pt>
                <c:pt idx="14" formatCode="0">
                  <c:v>1558.6666666666667</c:v>
                </c:pt>
                <c:pt idx="15" formatCode="0">
                  <c:v>1688.6666666666667</c:v>
                </c:pt>
                <c:pt idx="16" formatCode="0">
                  <c:v>1614.6666666666667</c:v>
                </c:pt>
                <c:pt idx="17" formatCode="0">
                  <c:v>1649.6666666666667</c:v>
                </c:pt>
                <c:pt idx="18" formatCode="0">
                  <c:v>1546.3333333333333</c:v>
                </c:pt>
                <c:pt idx="19" formatCode="0">
                  <c:v>1513.6666666666667</c:v>
                </c:pt>
                <c:pt idx="20" formatCode="0">
                  <c:v>1521.3333333333333</c:v>
                </c:pt>
                <c:pt idx="21" formatCode="0">
                  <c:v>1585.6666666666667</c:v>
                </c:pt>
                <c:pt idx="22" formatCode="0">
                  <c:v>1584</c:v>
                </c:pt>
                <c:pt idx="23" formatCode="0">
                  <c:v>1448.3333333333333</c:v>
                </c:pt>
                <c:pt idx="24" formatCode="0">
                  <c:v>1406.6666666666667</c:v>
                </c:pt>
                <c:pt idx="25" formatCode="0">
                  <c:v>1452</c:v>
                </c:pt>
                <c:pt idx="26" formatCode="0">
                  <c:v>1563</c:v>
                </c:pt>
                <c:pt idx="27" formatCode="0">
                  <c:v>1349.3333333333333</c:v>
                </c:pt>
                <c:pt idx="28" formatCode="0">
                  <c:v>1435.3333333333333</c:v>
                </c:pt>
                <c:pt idx="29" formatCode="0">
                  <c:v>1295.3333333333333</c:v>
                </c:pt>
                <c:pt idx="30" formatCode="0">
                  <c:v>1582.3333333333333</c:v>
                </c:pt>
                <c:pt idx="31" formatCode="0">
                  <c:v>1534.6666666666667</c:v>
                </c:pt>
                <c:pt idx="32" formatCode="0">
                  <c:v>1735</c:v>
                </c:pt>
                <c:pt idx="33" formatCode="0">
                  <c:v>1610</c:v>
                </c:pt>
                <c:pt idx="34" formatCode="0">
                  <c:v>1475</c:v>
                </c:pt>
                <c:pt idx="35" formatCode="0">
                  <c:v>1373</c:v>
                </c:pt>
                <c:pt idx="36" formatCode="0">
                  <c:v>1466.3333333333333</c:v>
                </c:pt>
                <c:pt idx="37" formatCode="0">
                  <c:v>1447</c:v>
                </c:pt>
                <c:pt idx="38" formatCode="0">
                  <c:v>1700</c:v>
                </c:pt>
                <c:pt idx="39" formatCode="0">
                  <c:v>1553</c:v>
                </c:pt>
                <c:pt idx="40" formatCode="0">
                  <c:v>1440.3333333333333</c:v>
                </c:pt>
                <c:pt idx="41" formatCode="0">
                  <c:v>1430.6666666666667</c:v>
                </c:pt>
                <c:pt idx="42" formatCode="0">
                  <c:v>1485.6666666666667</c:v>
                </c:pt>
                <c:pt idx="43" formatCode="0">
                  <c:v>1512.3333333333333</c:v>
                </c:pt>
                <c:pt idx="44" formatCode="0">
                  <c:v>1542.6666666666667</c:v>
                </c:pt>
                <c:pt idx="45" formatCode="0">
                  <c:v>1489.6666666666667</c:v>
                </c:pt>
                <c:pt idx="46" formatCode="0">
                  <c:v>1460</c:v>
                </c:pt>
                <c:pt idx="47" formatCode="0">
                  <c:v>1623.3333333333333</c:v>
                </c:pt>
                <c:pt idx="48" formatCode="0">
                  <c:v>1614.3333333333333</c:v>
                </c:pt>
                <c:pt idx="49" formatCode="0">
                  <c:v>1519</c:v>
                </c:pt>
                <c:pt idx="50" formatCode="0">
                  <c:v>1582.3333333333333</c:v>
                </c:pt>
                <c:pt idx="51" formatCode="0">
                  <c:v>1499.6666666666667</c:v>
                </c:pt>
                <c:pt idx="52" formatCode="0">
                  <c:v>1602.3333333333333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2D2-A625-DD81E580A039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DATOS!$B$8:$BB$8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strCache>
            </c:strRef>
          </c:cat>
          <c:val>
            <c:numRef>
              <c:f>DATOS!$B$10:$BA$10</c:f>
              <c:numCache>
                <c:formatCode>0</c:formatCode>
                <c:ptCount val="52"/>
                <c:pt idx="0">
                  <c:v>1258.3333333333333</c:v>
                </c:pt>
                <c:pt idx="1">
                  <c:v>1527.6666666666667</c:v>
                </c:pt>
                <c:pt idx="2">
                  <c:v>1420.3333333333333</c:v>
                </c:pt>
                <c:pt idx="3">
                  <c:v>1449</c:v>
                </c:pt>
                <c:pt idx="4">
                  <c:v>1409.3333333333333</c:v>
                </c:pt>
                <c:pt idx="5">
                  <c:v>1402.3333333333333</c:v>
                </c:pt>
                <c:pt idx="6">
                  <c:v>1384.3333333333333</c:v>
                </c:pt>
                <c:pt idx="7">
                  <c:v>1449.3333333333333</c:v>
                </c:pt>
                <c:pt idx="8">
                  <c:v>1439</c:v>
                </c:pt>
                <c:pt idx="9">
                  <c:v>1422.6666666666667</c:v>
                </c:pt>
                <c:pt idx="10">
                  <c:v>1406.6666666666667</c:v>
                </c:pt>
                <c:pt idx="11">
                  <c:v>1507.3333333333333</c:v>
                </c:pt>
                <c:pt idx="12">
                  <c:v>1500.6666666666667</c:v>
                </c:pt>
                <c:pt idx="13">
                  <c:v>1583</c:v>
                </c:pt>
                <c:pt idx="14">
                  <c:v>1430</c:v>
                </c:pt>
                <c:pt idx="15">
                  <c:v>1400.6666666666667</c:v>
                </c:pt>
                <c:pt idx="16">
                  <c:v>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3-4581-8D5F-0966FC5CD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797928"/>
        <c:axId val="288798312"/>
      </c:lineChart>
      <c:catAx>
        <c:axId val="28879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798312"/>
        <c:crosses val="autoZero"/>
        <c:auto val="1"/>
        <c:lblAlgn val="ctr"/>
        <c:lblOffset val="100"/>
        <c:noMultiLvlLbl val="0"/>
      </c:catAx>
      <c:valAx>
        <c:axId val="28879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79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Nº TICKETS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DATOS!$B$8:$AZ$8</c:f>
              <c:strCach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strCache>
            </c:strRef>
          </c:cat>
          <c:val>
            <c:numRef>
              <c:f>DATOS!$B$18:$AZ$18</c:f>
              <c:numCache>
                <c:formatCode>0</c:formatCode>
                <c:ptCount val="51"/>
                <c:pt idx="0">
                  <c:v>815.66666666666663</c:v>
                </c:pt>
                <c:pt idx="1">
                  <c:v>754.33333333333337</c:v>
                </c:pt>
                <c:pt idx="2">
                  <c:v>725.33333333333337</c:v>
                </c:pt>
                <c:pt idx="3">
                  <c:v>730.66666666666663</c:v>
                </c:pt>
                <c:pt idx="4">
                  <c:v>695.33333333333337</c:v>
                </c:pt>
                <c:pt idx="5">
                  <c:v>662.66666666666663</c:v>
                </c:pt>
                <c:pt idx="6">
                  <c:v>627.33333333333337</c:v>
                </c:pt>
                <c:pt idx="7">
                  <c:v>674</c:v>
                </c:pt>
                <c:pt idx="8">
                  <c:v>669.66666666666663</c:v>
                </c:pt>
                <c:pt idx="9">
                  <c:v>690.33333333333337</c:v>
                </c:pt>
                <c:pt idx="10">
                  <c:v>746.66666666666663</c:v>
                </c:pt>
                <c:pt idx="11">
                  <c:v>455.33333333333331</c:v>
                </c:pt>
                <c:pt idx="12">
                  <c:v>384</c:v>
                </c:pt>
                <c:pt idx="13">
                  <c:v>369.66666666666669</c:v>
                </c:pt>
                <c:pt idx="14">
                  <c:v>384</c:v>
                </c:pt>
                <c:pt idx="15">
                  <c:v>391.33333333333331</c:v>
                </c:pt>
                <c:pt idx="16">
                  <c:v>406.66666666666669</c:v>
                </c:pt>
                <c:pt idx="17">
                  <c:v>461.33333333333331</c:v>
                </c:pt>
                <c:pt idx="18">
                  <c:v>475.66666666666669</c:v>
                </c:pt>
                <c:pt idx="19">
                  <c:v>450.33333333333331</c:v>
                </c:pt>
                <c:pt idx="20">
                  <c:v>484.66666666666669</c:v>
                </c:pt>
                <c:pt idx="21">
                  <c:v>500.66666666666669</c:v>
                </c:pt>
                <c:pt idx="22">
                  <c:v>589.33333333333337</c:v>
                </c:pt>
                <c:pt idx="23">
                  <c:v>535</c:v>
                </c:pt>
                <c:pt idx="24">
                  <c:v>529</c:v>
                </c:pt>
                <c:pt idx="25">
                  <c:v>535</c:v>
                </c:pt>
                <c:pt idx="26">
                  <c:v>576.33333333333337</c:v>
                </c:pt>
                <c:pt idx="27">
                  <c:v>550</c:v>
                </c:pt>
                <c:pt idx="28">
                  <c:v>520</c:v>
                </c:pt>
                <c:pt idx="29">
                  <c:v>549</c:v>
                </c:pt>
                <c:pt idx="30">
                  <c:v>530</c:v>
                </c:pt>
                <c:pt idx="31">
                  <c:v>591</c:v>
                </c:pt>
                <c:pt idx="32">
                  <c:v>630.66666666666663</c:v>
                </c:pt>
                <c:pt idx="33">
                  <c:v>526.33333333333337</c:v>
                </c:pt>
                <c:pt idx="34">
                  <c:v>570.66666666666663</c:v>
                </c:pt>
                <c:pt idx="35">
                  <c:v>570.66666666666663</c:v>
                </c:pt>
                <c:pt idx="36">
                  <c:v>557.66666666666663</c:v>
                </c:pt>
                <c:pt idx="37">
                  <c:v>576.66666666666663</c:v>
                </c:pt>
                <c:pt idx="38">
                  <c:v>575</c:v>
                </c:pt>
                <c:pt idx="39">
                  <c:v>576.33333333333337</c:v>
                </c:pt>
                <c:pt idx="40">
                  <c:v>612.33333333333337</c:v>
                </c:pt>
                <c:pt idx="41">
                  <c:v>570.66666666666663</c:v>
                </c:pt>
                <c:pt idx="42">
                  <c:v>555.33333333333337</c:v>
                </c:pt>
                <c:pt idx="43">
                  <c:v>602.66666666666663</c:v>
                </c:pt>
                <c:pt idx="44">
                  <c:v>568.66666666666663</c:v>
                </c:pt>
                <c:pt idx="45">
                  <c:v>551.66666666666663</c:v>
                </c:pt>
                <c:pt idx="46">
                  <c:v>544.33333333333337</c:v>
                </c:pt>
                <c:pt idx="47">
                  <c:v>536.33333333333337</c:v>
                </c:pt>
                <c:pt idx="48">
                  <c:v>589.66666666666663</c:v>
                </c:pt>
                <c:pt idx="49">
                  <c:v>597.66666666666663</c:v>
                </c:pt>
                <c:pt idx="50">
                  <c:v>621.66666666666663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9-4864-86D8-AF631947F7EB}"/>
            </c:ext>
          </c:extLst>
        </c:ser>
        <c:ser>
          <c:idx val="1"/>
          <c:order val="1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DATOS!$B$8:$AZ$8</c:f>
              <c:strCach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strCache>
            </c:strRef>
          </c:cat>
          <c:val>
            <c:numRef>
              <c:f>DATOS!$B$25:$AZ$25</c:f>
              <c:numCache>
                <c:formatCode>General</c:formatCode>
                <c:ptCount val="51"/>
                <c:pt idx="8" formatCode="0">
                  <c:v>754.33333333333337</c:v>
                </c:pt>
                <c:pt idx="9" formatCode="0">
                  <c:v>747.66666666666663</c:v>
                </c:pt>
                <c:pt idx="10" formatCode="0">
                  <c:v>749.33333333333337</c:v>
                </c:pt>
                <c:pt idx="11" formatCode="0">
                  <c:v>696.33333333333337</c:v>
                </c:pt>
                <c:pt idx="12" formatCode="0">
                  <c:v>699</c:v>
                </c:pt>
                <c:pt idx="13" formatCode="0">
                  <c:v>723</c:v>
                </c:pt>
                <c:pt idx="14" formatCode="0">
                  <c:v>731.66666666666663</c:v>
                </c:pt>
                <c:pt idx="15" formatCode="0">
                  <c:v>803.66666666666663</c:v>
                </c:pt>
                <c:pt idx="16" formatCode="0">
                  <c:v>738.66666666666663</c:v>
                </c:pt>
                <c:pt idx="17" formatCode="0">
                  <c:v>765.33333333333337</c:v>
                </c:pt>
                <c:pt idx="18" formatCode="0">
                  <c:v>711.33333333333337</c:v>
                </c:pt>
                <c:pt idx="19" formatCode="0">
                  <c:v>710.66666666666663</c:v>
                </c:pt>
                <c:pt idx="20" formatCode="0">
                  <c:v>706</c:v>
                </c:pt>
                <c:pt idx="21" formatCode="0">
                  <c:v>709</c:v>
                </c:pt>
                <c:pt idx="22" formatCode="0">
                  <c:v>702</c:v>
                </c:pt>
                <c:pt idx="23" formatCode="0">
                  <c:v>669</c:v>
                </c:pt>
                <c:pt idx="24" formatCode="0">
                  <c:v>669.33333333333337</c:v>
                </c:pt>
                <c:pt idx="25" formatCode="0">
                  <c:v>643.66666666666663</c:v>
                </c:pt>
                <c:pt idx="26" formatCode="0">
                  <c:v>690.66666666666663</c:v>
                </c:pt>
                <c:pt idx="27" formatCode="0">
                  <c:v>621.33333333333337</c:v>
                </c:pt>
                <c:pt idx="28" formatCode="0">
                  <c:v>631.33333333333337</c:v>
                </c:pt>
                <c:pt idx="29" formatCode="0">
                  <c:v>578</c:v>
                </c:pt>
                <c:pt idx="30" formatCode="0">
                  <c:v>693.66666666666663</c:v>
                </c:pt>
                <c:pt idx="31" formatCode="0">
                  <c:v>670.33333333333337</c:v>
                </c:pt>
                <c:pt idx="32" formatCode="0">
                  <c:v>810.33333333333337</c:v>
                </c:pt>
                <c:pt idx="33" formatCode="0">
                  <c:v>709</c:v>
                </c:pt>
                <c:pt idx="34" formatCode="0">
                  <c:v>655</c:v>
                </c:pt>
                <c:pt idx="35" formatCode="0">
                  <c:v>639</c:v>
                </c:pt>
                <c:pt idx="36" formatCode="0">
                  <c:v>664</c:v>
                </c:pt>
                <c:pt idx="37" formatCode="0">
                  <c:v>647.66666666666663</c:v>
                </c:pt>
                <c:pt idx="38" formatCode="0">
                  <c:v>760.33333333333337</c:v>
                </c:pt>
                <c:pt idx="39" formatCode="0">
                  <c:v>700</c:v>
                </c:pt>
                <c:pt idx="40" formatCode="0">
                  <c:v>675.66666666666663</c:v>
                </c:pt>
                <c:pt idx="41" formatCode="0">
                  <c:v>642.66666666666663</c:v>
                </c:pt>
                <c:pt idx="42" formatCode="0">
                  <c:v>662.33333333333337</c:v>
                </c:pt>
                <c:pt idx="43" formatCode="0">
                  <c:v>672.66666666666663</c:v>
                </c:pt>
                <c:pt idx="44" formatCode="0">
                  <c:v>694.66666666666663</c:v>
                </c:pt>
                <c:pt idx="45" formatCode="0">
                  <c:v>676.33333333333337</c:v>
                </c:pt>
                <c:pt idx="46" formatCode="0">
                  <c:v>650</c:v>
                </c:pt>
                <c:pt idx="47" formatCode="0">
                  <c:v>717.33333333333337</c:v>
                </c:pt>
                <c:pt idx="48" formatCode="0">
                  <c:v>754</c:v>
                </c:pt>
                <c:pt idx="49" formatCode="0">
                  <c:v>688</c:v>
                </c:pt>
                <c:pt idx="50" formatCode="0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9-4864-86D8-AF631947F7EB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DATOS!$B$8:$AZ$8</c:f>
              <c:strCach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strCache>
            </c:strRef>
          </c:cat>
          <c:val>
            <c:numRef>
              <c:f>DATOS!$B$11:$BA$11</c:f>
              <c:numCache>
                <c:formatCode>0</c:formatCode>
                <c:ptCount val="52"/>
                <c:pt idx="0">
                  <c:v>534</c:v>
                </c:pt>
                <c:pt idx="1">
                  <c:v>611</c:v>
                </c:pt>
                <c:pt idx="2">
                  <c:v>574.66666666666663</c:v>
                </c:pt>
                <c:pt idx="3">
                  <c:v>615.66666666666663</c:v>
                </c:pt>
                <c:pt idx="4">
                  <c:v>605.33333333333337</c:v>
                </c:pt>
                <c:pt idx="5">
                  <c:v>576.33333333333337</c:v>
                </c:pt>
                <c:pt idx="6">
                  <c:v>583.33333333333337</c:v>
                </c:pt>
                <c:pt idx="7">
                  <c:v>596.66666666666663</c:v>
                </c:pt>
                <c:pt idx="8">
                  <c:v>614.33333333333337</c:v>
                </c:pt>
                <c:pt idx="9">
                  <c:v>604.66666666666663</c:v>
                </c:pt>
                <c:pt idx="10">
                  <c:v>588.66666666666663</c:v>
                </c:pt>
                <c:pt idx="11">
                  <c:v>618.66666666666663</c:v>
                </c:pt>
                <c:pt idx="12">
                  <c:v>632.33333333333337</c:v>
                </c:pt>
                <c:pt idx="13">
                  <c:v>636.33333333333337</c:v>
                </c:pt>
                <c:pt idx="14">
                  <c:v>607</c:v>
                </c:pt>
                <c:pt idx="15">
                  <c:v>589.66666666666663</c:v>
                </c:pt>
                <c:pt idx="16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A-46DA-80C3-67E2C3C3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887808"/>
        <c:axId val="290017320"/>
      </c:lineChart>
      <c:catAx>
        <c:axId val="28988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017320"/>
        <c:crosses val="autoZero"/>
        <c:auto val="1"/>
        <c:lblAlgn val="ctr"/>
        <c:lblOffset val="100"/>
        <c:noMultiLvlLbl val="0"/>
      </c:catAx>
      <c:valAx>
        <c:axId val="29001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88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PVP (€)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DATOS!$B$8:$AZ$8</c:f>
              <c:strCach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strCache>
            </c:strRef>
          </c:cat>
          <c:val>
            <c:numRef>
              <c:f>DATOS!$B$19:$AZ$19</c:f>
              <c:numCache>
                <c:formatCode>0</c:formatCode>
                <c:ptCount val="51"/>
                <c:pt idx="0">
                  <c:v>21662.799999999999</c:v>
                </c:pt>
                <c:pt idx="1">
                  <c:v>18978.8</c:v>
                </c:pt>
                <c:pt idx="2">
                  <c:v>19412.666666666668</c:v>
                </c:pt>
                <c:pt idx="3">
                  <c:v>21444.666666666668</c:v>
                </c:pt>
                <c:pt idx="4">
                  <c:v>19429</c:v>
                </c:pt>
                <c:pt idx="5">
                  <c:v>18165.2</c:v>
                </c:pt>
                <c:pt idx="6">
                  <c:v>19384.313333333335</c:v>
                </c:pt>
                <c:pt idx="7">
                  <c:v>19910.206666666669</c:v>
                </c:pt>
                <c:pt idx="8">
                  <c:v>18254.113333333331</c:v>
                </c:pt>
                <c:pt idx="9">
                  <c:v>18780.486666666668</c:v>
                </c:pt>
                <c:pt idx="10">
                  <c:v>22484.596666666665</c:v>
                </c:pt>
                <c:pt idx="11">
                  <c:v>15628.973333333333</c:v>
                </c:pt>
                <c:pt idx="12">
                  <c:v>13671.643333333333</c:v>
                </c:pt>
                <c:pt idx="13">
                  <c:v>13809.363333333333</c:v>
                </c:pt>
                <c:pt idx="14">
                  <c:v>14206.673333333332</c:v>
                </c:pt>
                <c:pt idx="15">
                  <c:v>15044.313333333334</c:v>
                </c:pt>
                <c:pt idx="16">
                  <c:v>13248.019999999999</c:v>
                </c:pt>
                <c:pt idx="17">
                  <c:v>15094.446666666665</c:v>
                </c:pt>
                <c:pt idx="18">
                  <c:v>15425.103333333333</c:v>
                </c:pt>
                <c:pt idx="19">
                  <c:v>15134.89</c:v>
                </c:pt>
                <c:pt idx="20">
                  <c:v>15688.823333333334</c:v>
                </c:pt>
                <c:pt idx="21">
                  <c:v>16310.046666666667</c:v>
                </c:pt>
                <c:pt idx="22">
                  <c:v>16881.603333333333</c:v>
                </c:pt>
                <c:pt idx="23">
                  <c:v>15794.666666666666</c:v>
                </c:pt>
                <c:pt idx="24">
                  <c:v>17149.27</c:v>
                </c:pt>
                <c:pt idx="25">
                  <c:v>17379</c:v>
                </c:pt>
                <c:pt idx="26">
                  <c:v>17570.206666666669</c:v>
                </c:pt>
                <c:pt idx="27">
                  <c:v>16505.313333333335</c:v>
                </c:pt>
                <c:pt idx="28">
                  <c:v>16159.223333333333</c:v>
                </c:pt>
                <c:pt idx="29">
                  <c:v>17993.560000000001</c:v>
                </c:pt>
                <c:pt idx="30">
                  <c:v>17782.416666666668</c:v>
                </c:pt>
                <c:pt idx="31">
                  <c:v>17829.899999999998</c:v>
                </c:pt>
                <c:pt idx="32">
                  <c:v>17547.053333333333</c:v>
                </c:pt>
                <c:pt idx="33">
                  <c:v>16557.86</c:v>
                </c:pt>
                <c:pt idx="34">
                  <c:v>18353.68</c:v>
                </c:pt>
                <c:pt idx="35">
                  <c:v>16876.7</c:v>
                </c:pt>
                <c:pt idx="36">
                  <c:v>15495.383333333333</c:v>
                </c:pt>
                <c:pt idx="37">
                  <c:v>16637.153333333332</c:v>
                </c:pt>
                <c:pt idx="38">
                  <c:v>18391.826666666668</c:v>
                </c:pt>
                <c:pt idx="39">
                  <c:v>16281.343333333332</c:v>
                </c:pt>
                <c:pt idx="40">
                  <c:v>17697.893333333333</c:v>
                </c:pt>
                <c:pt idx="41">
                  <c:v>17487.666666666668</c:v>
                </c:pt>
                <c:pt idx="42">
                  <c:v>17552.333333333332</c:v>
                </c:pt>
                <c:pt idx="43">
                  <c:v>17645.376666666667</c:v>
                </c:pt>
                <c:pt idx="44">
                  <c:v>17167.666666666668</c:v>
                </c:pt>
                <c:pt idx="45">
                  <c:v>16977.366666666665</c:v>
                </c:pt>
                <c:pt idx="46">
                  <c:v>17130</c:v>
                </c:pt>
                <c:pt idx="47">
                  <c:v>17434.573333333334</c:v>
                </c:pt>
                <c:pt idx="48">
                  <c:v>20646.303333333333</c:v>
                </c:pt>
                <c:pt idx="49">
                  <c:v>17905.963333333333</c:v>
                </c:pt>
                <c:pt idx="50">
                  <c:v>17841.643333333333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C-49AA-8B3C-B051969A62D7}"/>
            </c:ext>
          </c:extLst>
        </c:ser>
        <c:ser>
          <c:idx val="1"/>
          <c:order val="1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DATOS!$B$8:$AZ$8</c:f>
              <c:strCach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strCache>
            </c:strRef>
          </c:cat>
          <c:val>
            <c:numRef>
              <c:f>DATOS!$B$26:$AZ$26</c:f>
              <c:numCache>
                <c:formatCode>General</c:formatCode>
                <c:ptCount val="51"/>
                <c:pt idx="8" formatCode="0">
                  <c:v>20400.45</c:v>
                </c:pt>
                <c:pt idx="9" formatCode="0">
                  <c:v>20109.52</c:v>
                </c:pt>
                <c:pt idx="10" formatCode="0">
                  <c:v>19756.323333333334</c:v>
                </c:pt>
                <c:pt idx="11" formatCode="0">
                  <c:v>19026.25</c:v>
                </c:pt>
                <c:pt idx="12" formatCode="0">
                  <c:v>21008.836666666666</c:v>
                </c:pt>
                <c:pt idx="13" formatCode="0">
                  <c:v>20271.766666666666</c:v>
                </c:pt>
                <c:pt idx="14" formatCode="0">
                  <c:v>18525.283333333333</c:v>
                </c:pt>
                <c:pt idx="15" formatCode="0">
                  <c:v>20912.373333333333</c:v>
                </c:pt>
                <c:pt idx="16" formatCode="0">
                  <c:v>21210.296666666665</c:v>
                </c:pt>
                <c:pt idx="17" formatCode="0">
                  <c:v>19486.079999999998</c:v>
                </c:pt>
                <c:pt idx="18" formatCode="0">
                  <c:v>19508.136666666669</c:v>
                </c:pt>
                <c:pt idx="19" formatCode="0">
                  <c:v>19345.803333333333</c:v>
                </c:pt>
                <c:pt idx="20" formatCode="0">
                  <c:v>19136.12</c:v>
                </c:pt>
                <c:pt idx="21" formatCode="0">
                  <c:v>20248.116666666665</c:v>
                </c:pt>
                <c:pt idx="22" formatCode="0">
                  <c:v>20373.59</c:v>
                </c:pt>
                <c:pt idx="23" formatCode="0">
                  <c:v>19326.333333333332</c:v>
                </c:pt>
                <c:pt idx="24" formatCode="0">
                  <c:v>17719.973333333332</c:v>
                </c:pt>
                <c:pt idx="25" formatCode="0">
                  <c:v>19132.333333333332</c:v>
                </c:pt>
                <c:pt idx="26" formatCode="0">
                  <c:v>20232.560000000001</c:v>
                </c:pt>
                <c:pt idx="27" formatCode="0">
                  <c:v>16505.313333333335</c:v>
                </c:pt>
                <c:pt idx="28" formatCode="0">
                  <c:v>18031.903333333332</c:v>
                </c:pt>
                <c:pt idx="29" formatCode="0">
                  <c:v>17054.266666666666</c:v>
                </c:pt>
                <c:pt idx="30" formatCode="0">
                  <c:v>19754.926666666666</c:v>
                </c:pt>
                <c:pt idx="31" formatCode="0">
                  <c:v>19511.43</c:v>
                </c:pt>
                <c:pt idx="32" formatCode="0">
                  <c:v>20251.713333333333</c:v>
                </c:pt>
                <c:pt idx="33" formatCode="0">
                  <c:v>20697.036666666667</c:v>
                </c:pt>
                <c:pt idx="34" formatCode="0">
                  <c:v>18475.27</c:v>
                </c:pt>
                <c:pt idx="35" formatCode="0">
                  <c:v>18404.3</c:v>
                </c:pt>
                <c:pt idx="36" formatCode="0">
                  <c:v>18168.756666666664</c:v>
                </c:pt>
                <c:pt idx="37" formatCode="0">
                  <c:v>19048.313333333335</c:v>
                </c:pt>
                <c:pt idx="38" formatCode="0">
                  <c:v>21701</c:v>
                </c:pt>
                <c:pt idx="39" formatCode="0">
                  <c:v>19717.223333333332</c:v>
                </c:pt>
                <c:pt idx="40" formatCode="0">
                  <c:v>18583</c:v>
                </c:pt>
                <c:pt idx="41" formatCode="0">
                  <c:v>17104.666666666668</c:v>
                </c:pt>
                <c:pt idx="42" formatCode="0">
                  <c:v>19324</c:v>
                </c:pt>
                <c:pt idx="43" formatCode="0">
                  <c:v>18613</c:v>
                </c:pt>
                <c:pt idx="44" formatCode="0">
                  <c:v>19457.333333333332</c:v>
                </c:pt>
                <c:pt idx="45" formatCode="0">
                  <c:v>18302.333333333332</c:v>
                </c:pt>
                <c:pt idx="46" formatCode="0">
                  <c:v>19216</c:v>
                </c:pt>
                <c:pt idx="47" formatCode="0">
                  <c:v>20157.37</c:v>
                </c:pt>
                <c:pt idx="48" formatCode="0">
                  <c:v>22348.190000000002</c:v>
                </c:pt>
                <c:pt idx="49" formatCode="0">
                  <c:v>18587.843333333334</c:v>
                </c:pt>
                <c:pt idx="50" formatCode="0">
                  <c:v>20009.623333333333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C-49AA-8B3C-B051969A62D7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DATOS!$B$8:$AZ$8</c:f>
              <c:strCach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strCache>
            </c:strRef>
          </c:cat>
          <c:val>
            <c:numRef>
              <c:f>DATOS!$B$12:$BA$12</c:f>
              <c:numCache>
                <c:formatCode>0</c:formatCode>
                <c:ptCount val="52"/>
                <c:pt idx="0">
                  <c:v>16361.32</c:v>
                </c:pt>
                <c:pt idx="1">
                  <c:v>19545.083333333332</c:v>
                </c:pt>
                <c:pt idx="2">
                  <c:v>17794.333333333332</c:v>
                </c:pt>
                <c:pt idx="3">
                  <c:v>18734.666666666668</c:v>
                </c:pt>
                <c:pt idx="4">
                  <c:v>17481</c:v>
                </c:pt>
                <c:pt idx="5">
                  <c:v>18566.023333333334</c:v>
                </c:pt>
                <c:pt idx="6">
                  <c:v>18394.223333333332</c:v>
                </c:pt>
                <c:pt idx="7">
                  <c:v>18670.446666666667</c:v>
                </c:pt>
                <c:pt idx="8">
                  <c:v>18858.943333333333</c:v>
                </c:pt>
                <c:pt idx="9">
                  <c:v>18454.37</c:v>
                </c:pt>
                <c:pt idx="10">
                  <c:v>18434.173333333332</c:v>
                </c:pt>
                <c:pt idx="11">
                  <c:v>20651.16</c:v>
                </c:pt>
                <c:pt idx="12">
                  <c:v>18016.59</c:v>
                </c:pt>
                <c:pt idx="13">
                  <c:v>19474.38</c:v>
                </c:pt>
                <c:pt idx="14">
                  <c:v>17941.503333333334</c:v>
                </c:pt>
                <c:pt idx="15">
                  <c:v>18361.45</c:v>
                </c:pt>
                <c:pt idx="16">
                  <c:v>22365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F35-B43C-5E998ECB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794480"/>
        <c:axId val="290447144"/>
      </c:lineChart>
      <c:catAx>
        <c:axId val="28879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447144"/>
        <c:crosses val="autoZero"/>
        <c:auto val="1"/>
        <c:lblAlgn val="ctr"/>
        <c:lblOffset val="100"/>
        <c:noMultiLvlLbl val="0"/>
      </c:catAx>
      <c:valAx>
        <c:axId val="29044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79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MB (€)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DATOS!$B$8:$AZ$8</c:f>
              <c:strCach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strCache>
            </c:strRef>
          </c:cat>
          <c:val>
            <c:numRef>
              <c:f>DATOS!$B$20:$AZ$20</c:f>
              <c:numCache>
                <c:formatCode>0</c:formatCode>
                <c:ptCount val="51"/>
                <c:pt idx="0">
                  <c:v>8116.7233333333324</c:v>
                </c:pt>
                <c:pt idx="1">
                  <c:v>7262.623333333333</c:v>
                </c:pt>
                <c:pt idx="2">
                  <c:v>7546</c:v>
                </c:pt>
                <c:pt idx="3">
                  <c:v>8163.333333333333</c:v>
                </c:pt>
                <c:pt idx="4">
                  <c:v>7323.333333333333</c:v>
                </c:pt>
                <c:pt idx="5">
                  <c:v>7174.1500000000005</c:v>
                </c:pt>
                <c:pt idx="6">
                  <c:v>7203.78</c:v>
                </c:pt>
                <c:pt idx="7">
                  <c:v>7788.5566666666664</c:v>
                </c:pt>
                <c:pt idx="8">
                  <c:v>7246.7633333333333</c:v>
                </c:pt>
                <c:pt idx="9">
                  <c:v>7388.18</c:v>
                </c:pt>
                <c:pt idx="10">
                  <c:v>8160.3533333333335</c:v>
                </c:pt>
                <c:pt idx="11">
                  <c:v>5990.6433333333334</c:v>
                </c:pt>
                <c:pt idx="12">
                  <c:v>5446.7166666666662</c:v>
                </c:pt>
                <c:pt idx="13">
                  <c:v>5317.3966666666665</c:v>
                </c:pt>
                <c:pt idx="14">
                  <c:v>5433.7633333333333</c:v>
                </c:pt>
                <c:pt idx="15">
                  <c:v>5746.5766666666668</c:v>
                </c:pt>
                <c:pt idx="16">
                  <c:v>5116.336666666667</c:v>
                </c:pt>
                <c:pt idx="17">
                  <c:v>5890.98</c:v>
                </c:pt>
                <c:pt idx="18">
                  <c:v>5867.5533333333333</c:v>
                </c:pt>
                <c:pt idx="19">
                  <c:v>5754.1033333333335</c:v>
                </c:pt>
                <c:pt idx="20">
                  <c:v>6175.68</c:v>
                </c:pt>
                <c:pt idx="21">
                  <c:v>6402.2966666666662</c:v>
                </c:pt>
                <c:pt idx="22">
                  <c:v>6382.6466666666665</c:v>
                </c:pt>
                <c:pt idx="23">
                  <c:v>6108.666666666667</c:v>
                </c:pt>
                <c:pt idx="24">
                  <c:v>6599.7233333333324</c:v>
                </c:pt>
                <c:pt idx="25">
                  <c:v>6932.333333333333</c:v>
                </c:pt>
                <c:pt idx="26">
                  <c:v>6812.12</c:v>
                </c:pt>
                <c:pt idx="27">
                  <c:v>6392.5466666666662</c:v>
                </c:pt>
                <c:pt idx="28">
                  <c:v>6218.09</c:v>
                </c:pt>
                <c:pt idx="29">
                  <c:v>6831.5866666666661</c:v>
                </c:pt>
                <c:pt idx="30">
                  <c:v>6874.4199999999992</c:v>
                </c:pt>
                <c:pt idx="31">
                  <c:v>6622.9966666666669</c:v>
                </c:pt>
                <c:pt idx="32">
                  <c:v>6816.7333333333336</c:v>
                </c:pt>
                <c:pt idx="33">
                  <c:v>6201.6466666666665</c:v>
                </c:pt>
                <c:pt idx="34">
                  <c:v>6912.4066666666668</c:v>
                </c:pt>
                <c:pt idx="35">
                  <c:v>6545.0233333333335</c:v>
                </c:pt>
                <c:pt idx="36">
                  <c:v>5909.82</c:v>
                </c:pt>
                <c:pt idx="37">
                  <c:v>6434.43</c:v>
                </c:pt>
                <c:pt idx="38">
                  <c:v>7337</c:v>
                </c:pt>
                <c:pt idx="39">
                  <c:v>6308.88</c:v>
                </c:pt>
                <c:pt idx="40">
                  <c:v>6788</c:v>
                </c:pt>
                <c:pt idx="41">
                  <c:v>6615.0533333333333</c:v>
                </c:pt>
                <c:pt idx="42">
                  <c:v>6786.2366666666667</c:v>
                </c:pt>
                <c:pt idx="43">
                  <c:v>6709.333333333333</c:v>
                </c:pt>
                <c:pt idx="44">
                  <c:v>6546.333333333333</c:v>
                </c:pt>
                <c:pt idx="45">
                  <c:v>6362.3066666666664</c:v>
                </c:pt>
                <c:pt idx="46">
                  <c:v>6670.333333333333</c:v>
                </c:pt>
                <c:pt idx="47">
                  <c:v>6345.6466666666665</c:v>
                </c:pt>
                <c:pt idx="48">
                  <c:v>7685.4833333333336</c:v>
                </c:pt>
                <c:pt idx="49">
                  <c:v>6772.0166666666664</c:v>
                </c:pt>
                <c:pt idx="50">
                  <c:v>7038.5766666666668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0-4F88-81E8-3AF5233A2993}"/>
            </c:ext>
          </c:extLst>
        </c:ser>
        <c:ser>
          <c:idx val="1"/>
          <c:order val="1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DATOS!$B$8:$AZ$8</c:f>
              <c:strCach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strCache>
            </c:strRef>
          </c:cat>
          <c:val>
            <c:numRef>
              <c:f>DATOS!$B$27:$AZ$27</c:f>
              <c:numCache>
                <c:formatCode>General</c:formatCode>
                <c:ptCount val="51"/>
                <c:pt idx="8" formatCode="0">
                  <c:v>7517</c:v>
                </c:pt>
                <c:pt idx="9" formatCode="0">
                  <c:v>7393.583333333333</c:v>
                </c:pt>
                <c:pt idx="10" formatCode="0">
                  <c:v>7099.18</c:v>
                </c:pt>
                <c:pt idx="11" formatCode="0">
                  <c:v>7105.4466666666667</c:v>
                </c:pt>
                <c:pt idx="12" formatCode="0">
                  <c:v>7589.0133333333333</c:v>
                </c:pt>
                <c:pt idx="13" formatCode="0">
                  <c:v>7696.94</c:v>
                </c:pt>
                <c:pt idx="14" formatCode="0">
                  <c:v>7039.3533333333335</c:v>
                </c:pt>
                <c:pt idx="15" formatCode="0">
                  <c:v>7704.166666666667</c:v>
                </c:pt>
                <c:pt idx="16" formatCode="0">
                  <c:v>7289.7033333333338</c:v>
                </c:pt>
                <c:pt idx="17" formatCode="0">
                  <c:v>7332.59</c:v>
                </c:pt>
                <c:pt idx="18" formatCode="0">
                  <c:v>7216.4433333333336</c:v>
                </c:pt>
                <c:pt idx="19" formatCode="0">
                  <c:v>7041.956666666666</c:v>
                </c:pt>
                <c:pt idx="20" formatCode="0">
                  <c:v>7111.8433333333332</c:v>
                </c:pt>
                <c:pt idx="21" formatCode="0">
                  <c:v>7761.8633333333337</c:v>
                </c:pt>
                <c:pt idx="22" formatCode="0">
                  <c:v>7396.41</c:v>
                </c:pt>
                <c:pt idx="23" formatCode="0">
                  <c:v>6946.333333333333</c:v>
                </c:pt>
                <c:pt idx="24" formatCode="0">
                  <c:v>6822.2033333333338</c:v>
                </c:pt>
                <c:pt idx="25" formatCode="0">
                  <c:v>7193</c:v>
                </c:pt>
                <c:pt idx="26" formatCode="0">
                  <c:v>7828.0033333333331</c:v>
                </c:pt>
                <c:pt idx="27" formatCode="0">
                  <c:v>7486.1933333333336</c:v>
                </c:pt>
                <c:pt idx="28" formatCode="0">
                  <c:v>6880</c:v>
                </c:pt>
                <c:pt idx="29" formatCode="0">
                  <c:v>6334.5633333333326</c:v>
                </c:pt>
                <c:pt idx="30" formatCode="0">
                  <c:v>7520.57</c:v>
                </c:pt>
                <c:pt idx="31" formatCode="0">
                  <c:v>7229.4633333333331</c:v>
                </c:pt>
                <c:pt idx="32" formatCode="0">
                  <c:v>7722.41</c:v>
                </c:pt>
                <c:pt idx="33" formatCode="0">
                  <c:v>7821.44</c:v>
                </c:pt>
                <c:pt idx="34" formatCode="0">
                  <c:v>7136.6066666666666</c:v>
                </c:pt>
                <c:pt idx="35" formatCode="0">
                  <c:v>6765.6133333333337</c:v>
                </c:pt>
                <c:pt idx="36" formatCode="0">
                  <c:v>6892.34</c:v>
                </c:pt>
                <c:pt idx="37" formatCode="0">
                  <c:v>6780.2133333333331</c:v>
                </c:pt>
                <c:pt idx="38" formatCode="0">
                  <c:v>7985.333333333333</c:v>
                </c:pt>
                <c:pt idx="39" formatCode="0">
                  <c:v>7706.9433333333336</c:v>
                </c:pt>
                <c:pt idx="40" formatCode="0">
                  <c:v>6860.666666666667</c:v>
                </c:pt>
                <c:pt idx="41" formatCode="0">
                  <c:v>6656</c:v>
                </c:pt>
                <c:pt idx="42" formatCode="0">
                  <c:v>7224</c:v>
                </c:pt>
                <c:pt idx="43" formatCode="0">
                  <c:v>7077</c:v>
                </c:pt>
                <c:pt idx="44" formatCode="0">
                  <c:v>7432.666666666667</c:v>
                </c:pt>
                <c:pt idx="45" formatCode="0">
                  <c:v>7132.666666666667</c:v>
                </c:pt>
                <c:pt idx="46" formatCode="0">
                  <c:v>7234.333333333333</c:v>
                </c:pt>
                <c:pt idx="47" formatCode="0">
                  <c:v>7631.123333333333</c:v>
                </c:pt>
                <c:pt idx="48" formatCode="0">
                  <c:v>8180.47</c:v>
                </c:pt>
                <c:pt idx="49" formatCode="0">
                  <c:v>7298.91</c:v>
                </c:pt>
                <c:pt idx="50" formatCode="0">
                  <c:v>8381.7133333333331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0-4F88-81E8-3AF5233A2993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DATOS!$B$8:$AZ$8</c:f>
              <c:strCach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strCache>
            </c:strRef>
          </c:cat>
          <c:val>
            <c:numRef>
              <c:f>DATOS!$B$13:$BA$13</c:f>
              <c:numCache>
                <c:formatCode>0</c:formatCode>
                <c:ptCount val="52"/>
                <c:pt idx="0">
                  <c:v>6058.4733333333324</c:v>
                </c:pt>
                <c:pt idx="1">
                  <c:v>7380.7833333333328</c:v>
                </c:pt>
                <c:pt idx="2">
                  <c:v>6734</c:v>
                </c:pt>
                <c:pt idx="3">
                  <c:v>7144.333333333333</c:v>
                </c:pt>
                <c:pt idx="4">
                  <c:v>6684.333333333333</c:v>
                </c:pt>
                <c:pt idx="5">
                  <c:v>7147.6166666666659</c:v>
                </c:pt>
                <c:pt idx="6">
                  <c:v>6972.25</c:v>
                </c:pt>
                <c:pt idx="7">
                  <c:v>7031.41</c:v>
                </c:pt>
                <c:pt idx="8">
                  <c:v>7251.3300000000008</c:v>
                </c:pt>
                <c:pt idx="9">
                  <c:v>7235.9366666666674</c:v>
                </c:pt>
                <c:pt idx="10">
                  <c:v>6982.916666666667</c:v>
                </c:pt>
                <c:pt idx="11">
                  <c:v>7734.123333333333</c:v>
                </c:pt>
                <c:pt idx="12">
                  <c:v>6853.1466666666665</c:v>
                </c:pt>
                <c:pt idx="13">
                  <c:v>7675.7133333333331</c:v>
                </c:pt>
                <c:pt idx="14">
                  <c:v>6720.6866666666674</c:v>
                </c:pt>
                <c:pt idx="15">
                  <c:v>6948.666666666667</c:v>
                </c:pt>
                <c:pt idx="16">
                  <c:v>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8-4E24-A2E1-86AE59CD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457968"/>
        <c:axId val="290530456"/>
      </c:lineChart>
      <c:catAx>
        <c:axId val="29045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530456"/>
        <c:crosses val="autoZero"/>
        <c:auto val="1"/>
        <c:lblAlgn val="ctr"/>
        <c:lblOffset val="100"/>
        <c:noMultiLvlLbl val="0"/>
      </c:catAx>
      <c:valAx>
        <c:axId val="29053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45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DEL TICKET MEDIO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DATOS!$B$8:$BA$8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DATOS!$B$29:$BB$29</c:f>
              <c:numCache>
                <c:formatCode>General</c:formatCode>
                <c:ptCount val="53"/>
                <c:pt idx="8" formatCode="0.00">
                  <c:v>27.044343791427309</c:v>
                </c:pt>
                <c:pt idx="9" formatCode="0.00">
                  <c:v>26.896370931787786</c:v>
                </c:pt>
                <c:pt idx="10" formatCode="0.00">
                  <c:v>26.365200177935943</c:v>
                </c:pt>
                <c:pt idx="11" formatCode="0.00">
                  <c:v>27.323480134035421</c:v>
                </c:pt>
                <c:pt idx="12" formatCode="0.00">
                  <c:v>30.055560324272768</c:v>
                </c:pt>
                <c:pt idx="13" formatCode="0.00">
                  <c:v>28.038404794836328</c:v>
                </c:pt>
                <c:pt idx="14" formatCode="0.00">
                  <c:v>25.319293849658315</c:v>
                </c:pt>
                <c:pt idx="15" formatCode="0.00">
                  <c:v>26.021202820406472</c:v>
                </c:pt>
                <c:pt idx="16" formatCode="0.00">
                  <c:v>28.714300541516245</c:v>
                </c:pt>
                <c:pt idx="17" formatCode="0.00">
                  <c:v>25.460905923344946</c:v>
                </c:pt>
                <c:pt idx="18" formatCode="0.00">
                  <c:v>27.424746954076852</c:v>
                </c:pt>
                <c:pt idx="19" formatCode="0.00">
                  <c:v>27.222049718574109</c:v>
                </c:pt>
                <c:pt idx="20" formatCode="0.00">
                  <c:v>27.104985835694048</c:v>
                </c:pt>
                <c:pt idx="21" formatCode="0.00">
                  <c:v>28.558697696285847</c:v>
                </c:pt>
                <c:pt idx="22" formatCode="0.00">
                  <c:v>29.022207977207977</c:v>
                </c:pt>
                <c:pt idx="23" formatCode="0.00">
                  <c:v>28.888390632785249</c:v>
                </c:pt>
                <c:pt idx="24" formatCode="0.00">
                  <c:v>26.474063745019915</c:v>
                </c:pt>
                <c:pt idx="25" formatCode="0.00">
                  <c:v>29.723977213878818</c:v>
                </c:pt>
                <c:pt idx="26" formatCode="0.00">
                  <c:v>29.294247104247109</c:v>
                </c:pt>
                <c:pt idx="27" formatCode="0.00">
                  <c:v>26.564345493562232</c:v>
                </c:pt>
                <c:pt idx="28" formatCode="0.00">
                  <c:v>28.561620908130937</c:v>
                </c:pt>
                <c:pt idx="29" formatCode="0.00">
                  <c:v>29.505651672433679</c:v>
                </c:pt>
                <c:pt idx="30" formatCode="0.00">
                  <c:v>28.478990869774147</c:v>
                </c:pt>
                <c:pt idx="31" formatCode="0.00">
                  <c:v>29.107056190949773</c:v>
                </c:pt>
                <c:pt idx="32" formatCode="0.00">
                  <c:v>24.991830522418756</c:v>
                </c:pt>
                <c:pt idx="33" formatCode="0.00">
                  <c:v>29.191871180065821</c:v>
                </c:pt>
                <c:pt idx="34" formatCode="0.00">
                  <c:v>28.206519083969468</c:v>
                </c:pt>
                <c:pt idx="35" formatCode="0.00">
                  <c:v>28.801721439749606</c:v>
                </c:pt>
                <c:pt idx="36" formatCode="0.00">
                  <c:v>27.36258534136546</c:v>
                </c:pt>
                <c:pt idx="37" formatCode="0.00">
                  <c:v>29.410674215131245</c:v>
                </c:pt>
                <c:pt idx="38" formatCode="0.00">
                  <c:v>28.541429197720298</c:v>
                </c:pt>
                <c:pt idx="39" formatCode="0.00">
                  <c:v>28.167461904761904</c:v>
                </c:pt>
                <c:pt idx="40" formatCode="0.00">
                  <c:v>27.503206709422795</c:v>
                </c:pt>
                <c:pt idx="41" formatCode="0.00">
                  <c:v>26.61514522821577</c:v>
                </c:pt>
                <c:pt idx="42" formatCode="0.00">
                  <c:v>29.175641670860593</c:v>
                </c:pt>
                <c:pt idx="43" formatCode="0.00">
                  <c:v>27.670465807730427</c:v>
                </c:pt>
                <c:pt idx="44" formatCode="0.00">
                  <c:v>28.009596928982724</c:v>
                </c:pt>
                <c:pt idx="45" formatCode="0.00">
                  <c:v>27.061113849186789</c:v>
                </c:pt>
                <c:pt idx="46" formatCode="0.00">
                  <c:v>29.563076923076924</c:v>
                </c:pt>
                <c:pt idx="47" formatCode="0.00">
                  <c:v>28.100422862453527</c:v>
                </c:pt>
                <c:pt idx="48" formatCode="0.00">
                  <c:v>29.639509283819631</c:v>
                </c:pt>
                <c:pt idx="49" formatCode="0.00">
                  <c:v>27.017214147286822</c:v>
                </c:pt>
                <c:pt idx="50" formatCode="0.00">
                  <c:v>27.372945736434108</c:v>
                </c:pt>
                <c:pt idx="51" formatCode="0.00">
                  <c:v>27.151427198462279</c:v>
                </c:pt>
                <c:pt idx="52" formatCode="0.00">
                  <c:v>29.147840073529409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3-C04F-9186-8FD74D0A4160}"/>
            </c:ext>
          </c:extLst>
        </c:ser>
        <c:ser>
          <c:idx val="1"/>
          <c:order val="1"/>
          <c:tx>
            <c:v>2020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DATOS!$B$22:$BB$22</c:f>
              <c:numCache>
                <c:formatCode>0.00</c:formatCode>
                <c:ptCount val="53"/>
                <c:pt idx="0">
                  <c:v>26.558398038414385</c:v>
                </c:pt>
                <c:pt idx="1">
                  <c:v>25.159699513919573</c:v>
                </c:pt>
                <c:pt idx="2">
                  <c:v>26.763786764705884</c:v>
                </c:pt>
                <c:pt idx="3">
                  <c:v>29.349452554744527</c:v>
                </c:pt>
                <c:pt idx="4">
                  <c:v>27.941994247363372</c:v>
                </c:pt>
                <c:pt idx="5">
                  <c:v>27.412273641851108</c:v>
                </c:pt>
                <c:pt idx="6">
                  <c:v>30.899543039319873</c:v>
                </c:pt>
                <c:pt idx="7">
                  <c:v>29.540365974282892</c:v>
                </c:pt>
                <c:pt idx="8">
                  <c:v>27.258506719761073</c:v>
                </c:pt>
                <c:pt idx="9">
                  <c:v>27.204954128440367</c:v>
                </c:pt>
                <c:pt idx="10">
                  <c:v>30.113299107142854</c:v>
                </c:pt>
                <c:pt idx="11">
                  <c:v>34.324245973645681</c:v>
                </c:pt>
                <c:pt idx="12">
                  <c:v>35.603237847222225</c:v>
                </c:pt>
                <c:pt idx="13">
                  <c:v>37.356257889990978</c:v>
                </c:pt>
                <c:pt idx="14">
                  <c:v>36.996545138888884</c:v>
                </c:pt>
                <c:pt idx="15">
                  <c:v>38.443730834752984</c:v>
                </c:pt>
                <c:pt idx="16">
                  <c:v>32.577098360655732</c:v>
                </c:pt>
                <c:pt idx="17">
                  <c:v>32.719176300578034</c:v>
                </c:pt>
                <c:pt idx="18">
                  <c:v>32.428388227049751</c:v>
                </c:pt>
                <c:pt idx="19">
                  <c:v>33.608193930421912</c:v>
                </c:pt>
                <c:pt idx="20">
                  <c:v>32.370337001375518</c:v>
                </c:pt>
                <c:pt idx="21">
                  <c:v>32.576657789613847</c:v>
                </c:pt>
                <c:pt idx="22">
                  <c:v>28.645254524886873</c:v>
                </c:pt>
                <c:pt idx="23">
                  <c:v>29.522741433021807</c:v>
                </c:pt>
                <c:pt idx="24">
                  <c:v>32.418279773156904</c:v>
                </c:pt>
                <c:pt idx="25">
                  <c:v>32.484112149532713</c:v>
                </c:pt>
                <c:pt idx="26">
                  <c:v>30.486188548293814</c:v>
                </c:pt>
                <c:pt idx="27">
                  <c:v>30.00966060606061</c:v>
                </c:pt>
                <c:pt idx="28">
                  <c:v>31.075429487179488</c:v>
                </c:pt>
                <c:pt idx="29">
                  <c:v>32.775154826958108</c:v>
                </c:pt>
                <c:pt idx="30">
                  <c:v>33.551729559748431</c:v>
                </c:pt>
                <c:pt idx="31">
                  <c:v>30.169035532994918</c:v>
                </c:pt>
                <c:pt idx="32">
                  <c:v>27.823023255813954</c:v>
                </c:pt>
                <c:pt idx="33">
                  <c:v>31.45888537048765</c:v>
                </c:pt>
                <c:pt idx="34">
                  <c:v>32.161822429906543</c:v>
                </c:pt>
                <c:pt idx="35">
                  <c:v>29.573656542056078</c:v>
                </c:pt>
                <c:pt idx="36">
                  <c:v>27.786102809324568</c:v>
                </c:pt>
                <c:pt idx="37">
                  <c:v>28.850554913294797</c:v>
                </c:pt>
                <c:pt idx="38">
                  <c:v>31.98578550724638</c:v>
                </c:pt>
                <c:pt idx="39">
                  <c:v>28.249872758820125</c:v>
                </c:pt>
                <c:pt idx="40">
                  <c:v>28.90238432226456</c:v>
                </c:pt>
                <c:pt idx="41">
                  <c:v>30.644275700934582</c:v>
                </c:pt>
                <c:pt idx="42">
                  <c:v>31.606842737094833</c:v>
                </c:pt>
                <c:pt idx="43">
                  <c:v>29.278832964601772</c:v>
                </c:pt>
                <c:pt idx="44">
                  <c:v>30.189331770222747</c:v>
                </c:pt>
                <c:pt idx="45">
                  <c:v>30.774682779456192</c:v>
                </c:pt>
                <c:pt idx="46">
                  <c:v>31.469687691365582</c:v>
                </c:pt>
                <c:pt idx="47">
                  <c:v>32.506973275326288</c:v>
                </c:pt>
                <c:pt idx="48">
                  <c:v>35.013516110797063</c:v>
                </c:pt>
                <c:pt idx="49">
                  <c:v>29.9597824874512</c:v>
                </c:pt>
                <c:pt idx="50">
                  <c:v>28.699694369973191</c:v>
                </c:pt>
                <c:pt idx="51">
                  <c:v>29.944456054087272</c:v>
                </c:pt>
                <c:pt idx="52">
                  <c:v>30.541575381140596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3-C04F-9186-8FD74D0A4160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DATOS!$B$15:$BA$15</c:f>
              <c:numCache>
                <c:formatCode>0.00</c:formatCode>
                <c:ptCount val="52"/>
                <c:pt idx="0">
                  <c:v>30.639176029962545</c:v>
                </c:pt>
                <c:pt idx="1">
                  <c:v>31.988679759956355</c:v>
                </c:pt>
                <c:pt idx="2">
                  <c:v>30.96461716937355</c:v>
                </c:pt>
                <c:pt idx="3">
                  <c:v>30.429886302111537</c:v>
                </c:pt>
                <c:pt idx="4">
                  <c:v>28.878303964757709</c:v>
                </c:pt>
                <c:pt idx="5">
                  <c:v>32.214037015615965</c:v>
                </c:pt>
                <c:pt idx="6">
                  <c:v>31.532954285714279</c:v>
                </c:pt>
                <c:pt idx="7">
                  <c:v>31.291251396648047</c:v>
                </c:pt>
                <c:pt idx="8">
                  <c:v>30.698225718936513</c:v>
                </c:pt>
                <c:pt idx="9">
                  <c:v>30.519906284454244</c:v>
                </c:pt>
                <c:pt idx="10">
                  <c:v>31.315130237825596</c:v>
                </c:pt>
                <c:pt idx="11">
                  <c:v>33.380107758620689</c:v>
                </c:pt>
                <c:pt idx="12">
                  <c:v>28.492235108065366</c:v>
                </c:pt>
                <c:pt idx="13">
                  <c:v>30.604054478784704</c:v>
                </c:pt>
                <c:pt idx="14">
                  <c:v>29.557666117517847</c:v>
                </c:pt>
                <c:pt idx="15">
                  <c:v>31.138694177501417</c:v>
                </c:pt>
                <c:pt idx="16">
                  <c:v>29.82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3-C04F-9186-8FD74D0A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0290799"/>
        <c:axId val="2030291215"/>
      </c:lineChart>
      <c:catAx>
        <c:axId val="20302907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SEMANA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0291215"/>
        <c:crosses val="autoZero"/>
        <c:auto val="1"/>
        <c:lblAlgn val="ctr"/>
        <c:lblOffset val="100"/>
        <c:noMultiLvlLbl val="0"/>
      </c:catAx>
      <c:valAx>
        <c:axId val="203029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TICKET MEDIO (€)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029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www.marroformulasoriginales.com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marroformulasoriginales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rroformulasoriginales.com/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marrosalud.com/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rroformulasoriginales.com/" TargetMode="Externa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https://www.marrosalud.com/" TargetMode="Externa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203202</xdr:colOff>
      <xdr:row>25</xdr:row>
      <xdr:rowOff>38100</xdr:rowOff>
    </xdr:from>
    <xdr:to>
      <xdr:col>12</xdr:col>
      <xdr:colOff>380998</xdr:colOff>
      <xdr:row>43</xdr:row>
      <xdr:rowOff>65799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1983F-35A2-9C4C-809D-0036A4A93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8702" y="4165600"/>
          <a:ext cx="9258296" cy="2999499"/>
        </a:xfrm>
        <a:prstGeom prst="rect">
          <a:avLst/>
        </a:prstGeom>
      </xdr:spPr>
    </xdr:pic>
    <xdr:clientData/>
  </xdr:twoCellAnchor>
  <xdr:twoCellAnchor>
    <xdr:from>
      <xdr:col>2</xdr:col>
      <xdr:colOff>317500</xdr:colOff>
      <xdr:row>4</xdr:row>
      <xdr:rowOff>114300</xdr:rowOff>
    </xdr:from>
    <xdr:to>
      <xdr:col>11</xdr:col>
      <xdr:colOff>241300</xdr:colOff>
      <xdr:row>17</xdr:row>
      <xdr:rowOff>63500</xdr:rowOff>
    </xdr:to>
    <xdr:sp macro="" textlink="">
      <xdr:nvSpPr>
        <xdr:cNvPr id="3" name="Cuadro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5D331-010D-3345-860E-E5FF8C84C25A}"/>
            </a:ext>
          </a:extLst>
        </xdr:cNvPr>
        <xdr:cNvSpPr txBox="1"/>
      </xdr:nvSpPr>
      <xdr:spPr>
        <a:xfrm>
          <a:off x="1968500" y="774700"/>
          <a:ext cx="7353300" cy="2095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>
              <a:solidFill>
                <a:schemeClr val="accent3">
                  <a:lumMod val="75000"/>
                </a:schemeClr>
              </a:solidFill>
              <a:latin typeface="Lyon Text Regular" panose="02000503070000020004" pitchFamily="2" charset="77"/>
            </a:rPr>
            <a:t>Marro - Fórmulas Originales es cosmética de farmacia, con una cuidada elaboración semi-artesanal, respetuosa con el medio ambiente y formulada para ser recomendada desde la farmacia, garantía de salud y bienestar. </a:t>
          </a:r>
        </a:p>
        <a:p>
          <a:pPr algn="ctr"/>
          <a:endParaRPr lang="es-ES_tradnl" sz="1600">
            <a:solidFill>
              <a:schemeClr val="accent3">
                <a:lumMod val="75000"/>
              </a:schemeClr>
            </a:solidFill>
            <a:latin typeface="Lyon Text Regular" panose="02000503070000020004" pitchFamily="2" charset="77"/>
          </a:endParaRPr>
        </a:p>
        <a:p>
          <a:pPr algn="ctr"/>
          <a:r>
            <a:rPr lang="es-ES_tradnl" sz="1600">
              <a:solidFill>
                <a:schemeClr val="accent3">
                  <a:lumMod val="75000"/>
                </a:schemeClr>
              </a:solidFill>
              <a:latin typeface="Lyon Text Regular" panose="02000503070000020004" pitchFamily="2" charset="77"/>
            </a:rPr>
            <a:t>Fórmulas eficaces y seguras recomendadas en las mejores farmacias.</a:t>
          </a:r>
        </a:p>
        <a:p>
          <a:pPr algn="ctr"/>
          <a:endParaRPr lang="es-ES_tradnl" sz="1600">
            <a:solidFill>
              <a:schemeClr val="accent3">
                <a:lumMod val="75000"/>
              </a:schemeClr>
            </a:solidFill>
            <a:latin typeface="Lyon Text Regular" panose="02000503070000020004" pitchFamily="2" charset="77"/>
          </a:endParaRPr>
        </a:p>
        <a:p>
          <a:pPr algn="ctr"/>
          <a:r>
            <a:rPr lang="es-ES_tradnl" sz="1600">
              <a:solidFill>
                <a:schemeClr val="accent3">
                  <a:lumMod val="75000"/>
                </a:schemeClr>
              </a:solidFill>
              <a:latin typeface="Lyon Text Regular" panose="02000503070000020004" pitchFamily="2" charset="77"/>
            </a:rPr>
            <a:t>Entra</a:t>
          </a:r>
          <a:r>
            <a:rPr lang="es-ES_tradnl" sz="1600" baseline="0">
              <a:solidFill>
                <a:schemeClr val="accent3">
                  <a:lumMod val="75000"/>
                </a:schemeClr>
              </a:solidFill>
              <a:latin typeface="Lyon Text Regular" panose="02000503070000020004" pitchFamily="2" charset="77"/>
            </a:rPr>
            <a:t> en www.marroformulasoriginales.com</a:t>
          </a:r>
        </a:p>
        <a:p>
          <a:pPr algn="ctr"/>
          <a:r>
            <a:rPr lang="es-ES_tradnl" sz="1600" baseline="0">
              <a:solidFill>
                <a:schemeClr val="accent3">
                  <a:lumMod val="75000"/>
                </a:schemeClr>
              </a:solidFill>
              <a:latin typeface="Lyon Text Regular" panose="02000503070000020004" pitchFamily="2" charset="77"/>
            </a:rPr>
            <a:t>y descubre nuestras colecciones.</a:t>
          </a:r>
        </a:p>
        <a:p>
          <a:pPr algn="ctr"/>
          <a:endParaRPr lang="es-ES_tradnl" sz="1600" baseline="0">
            <a:solidFill>
              <a:schemeClr val="accent3">
                <a:lumMod val="75000"/>
              </a:schemeClr>
            </a:solidFill>
            <a:latin typeface="Lyon Text Regular" panose="02000503070000020004" pitchFamily="2" charset="77"/>
          </a:endParaRPr>
        </a:p>
      </xdr:txBody>
    </xdr:sp>
    <xdr:clientData/>
  </xdr:twoCellAnchor>
  <xdr:twoCellAnchor>
    <xdr:from>
      <xdr:col>2</xdr:col>
      <xdr:colOff>317500</xdr:colOff>
      <xdr:row>17</xdr:row>
      <xdr:rowOff>139700</xdr:rowOff>
    </xdr:from>
    <xdr:to>
      <xdr:col>11</xdr:col>
      <xdr:colOff>241300</xdr:colOff>
      <xdr:row>21</xdr:row>
      <xdr:rowOff>139700</xdr:rowOff>
    </xdr:to>
    <xdr:sp macro="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DF56EE-81E9-FF49-8B3B-E18BF9F33DF7}"/>
            </a:ext>
          </a:extLst>
        </xdr:cNvPr>
        <xdr:cNvSpPr txBox="1"/>
      </xdr:nvSpPr>
      <xdr:spPr>
        <a:xfrm>
          <a:off x="1968500" y="2946400"/>
          <a:ext cx="7353300" cy="660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aseline="0">
              <a:solidFill>
                <a:schemeClr val="accent3">
                  <a:lumMod val="75000"/>
                </a:schemeClr>
              </a:solidFill>
              <a:latin typeface="Lyon Text Regular" panose="02000503070000020004" pitchFamily="2" charset="77"/>
            </a:rPr>
            <a:t>Contacto: marro@marroformulasoriginales.com</a:t>
          </a:r>
        </a:p>
        <a:p>
          <a:pPr algn="ctr"/>
          <a:r>
            <a:rPr lang="es-ES_tradnl" sz="1600" baseline="0">
              <a:solidFill>
                <a:schemeClr val="accent3">
                  <a:lumMod val="75000"/>
                </a:schemeClr>
              </a:solidFill>
              <a:latin typeface="Lyon Text Regular" panose="02000503070000020004" pitchFamily="2" charset="77"/>
            </a:rPr>
            <a:t>Tel: 974 239 037</a:t>
          </a:r>
          <a:endParaRPr lang="es-ES_tradnl" sz="1600">
            <a:solidFill>
              <a:schemeClr val="accent3">
                <a:lumMod val="75000"/>
              </a:schemeClr>
            </a:solidFill>
            <a:latin typeface="Lyon Text Regular" panose="02000503070000020004" pitchFamily="2" charset="77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2097</xdr:colOff>
      <xdr:row>0</xdr:row>
      <xdr:rowOff>235125</xdr:rowOff>
    </xdr:from>
    <xdr:to>
      <xdr:col>6</xdr:col>
      <xdr:colOff>649797</xdr:colOff>
      <xdr:row>4</xdr:row>
      <xdr:rowOff>363290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A642998-7069-894A-B180-7571B1B33B91}"/>
            </a:ext>
          </a:extLst>
        </xdr:cNvPr>
        <xdr:cNvSpPr/>
      </xdr:nvSpPr>
      <xdr:spPr>
        <a:xfrm>
          <a:off x="2297418" y="235125"/>
          <a:ext cx="3677058" cy="1677798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</xdr:col>
      <xdr:colOff>116397</xdr:colOff>
      <xdr:row>0</xdr:row>
      <xdr:rowOff>349425</xdr:rowOff>
    </xdr:from>
    <xdr:to>
      <xdr:col>6</xdr:col>
      <xdr:colOff>497397</xdr:colOff>
      <xdr:row>4</xdr:row>
      <xdr:rowOff>240368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9BFD2CF-5FF3-934E-8848-B0FC4C642D02}"/>
            </a:ext>
          </a:extLst>
        </xdr:cNvPr>
        <xdr:cNvSpPr txBox="1"/>
      </xdr:nvSpPr>
      <xdr:spPr>
        <a:xfrm>
          <a:off x="2411718" y="349425"/>
          <a:ext cx="3410358" cy="1440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/>
            <a:t>INDICADORES CLAVE PARA EL SEGUIMIENTO SEMANAL</a:t>
          </a:r>
        </a:p>
        <a:p>
          <a:endParaRPr lang="es-ES_tradnl" sz="1100" b="1"/>
        </a:p>
        <a:p>
          <a:r>
            <a:rPr lang="es-ES_tradnl" sz="1100" b="1"/>
            <a:t>UNIDADES: </a:t>
          </a:r>
          <a:r>
            <a:rPr lang="es-ES_tradnl" sz="1100" b="0"/>
            <a:t>Número de artículos vendidos en el periodo.</a:t>
          </a:r>
        </a:p>
        <a:p>
          <a:r>
            <a:rPr lang="es-ES_tradnl" sz="1100" b="1"/>
            <a:t>TICKETS: </a:t>
          </a:r>
          <a:r>
            <a:rPr lang="es-ES_tradnl" sz="1100" b="0"/>
            <a:t>Número de ventas realizadas</a:t>
          </a:r>
          <a:r>
            <a:rPr lang="es-ES_tradnl" sz="1100" b="0" baseline="0"/>
            <a:t> en el periodo.</a:t>
          </a:r>
        </a:p>
        <a:p>
          <a:r>
            <a:rPr lang="es-ES_tradnl" sz="1100" b="1" baseline="0"/>
            <a:t>PVP: </a:t>
          </a:r>
          <a:r>
            <a:rPr lang="es-ES_tradnl" sz="1100" b="0" baseline="0"/>
            <a:t>Ventas (€).</a:t>
          </a:r>
        </a:p>
        <a:p>
          <a:r>
            <a:rPr lang="es-ES_tradnl" sz="1100" b="1" baseline="0"/>
            <a:t>MARGEN BRUTO (MB): </a:t>
          </a:r>
          <a:r>
            <a:rPr lang="es-ES_tradnl" sz="1100" b="0" baseline="0"/>
            <a:t>Ventas - compras (€).</a:t>
          </a:r>
        </a:p>
        <a:p>
          <a:r>
            <a:rPr lang="es-ES_tradnl" sz="1100" b="1" baseline="0"/>
            <a:t>MB%: </a:t>
          </a:r>
          <a:r>
            <a:rPr lang="es-ES_tradnl" sz="1100" b="0" baseline="0"/>
            <a:t>Margen bruto sobre ventas.</a:t>
          </a:r>
        </a:p>
        <a:p>
          <a:r>
            <a:rPr lang="es-ES_tradnl" sz="1100" b="1" baseline="0"/>
            <a:t>Tm: </a:t>
          </a:r>
          <a:r>
            <a:rPr lang="es-ES_tradnl" sz="1100" b="0" baseline="0"/>
            <a:t>Tícket medio (€) del periodo. </a:t>
          </a:r>
          <a:endParaRPr lang="es-ES_tradnl" sz="1100" b="1"/>
        </a:p>
      </xdr:txBody>
    </xdr:sp>
    <xdr:clientData/>
  </xdr:twoCellAnchor>
  <xdr:twoCellAnchor editAs="oneCell">
    <xdr:from>
      <xdr:col>12</xdr:col>
      <xdr:colOff>355600</xdr:colOff>
      <xdr:row>1</xdr:row>
      <xdr:rowOff>228600</xdr:rowOff>
    </xdr:from>
    <xdr:to>
      <xdr:col>16</xdr:col>
      <xdr:colOff>39085</xdr:colOff>
      <xdr:row>4</xdr:row>
      <xdr:rowOff>341992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139B9B-8C26-C445-901D-5614C0194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8800" y="863600"/>
          <a:ext cx="2985485" cy="1027792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457201</xdr:colOff>
      <xdr:row>2</xdr:row>
      <xdr:rowOff>45594</xdr:rowOff>
    </xdr:from>
    <xdr:to>
      <xdr:col>12</xdr:col>
      <xdr:colOff>4029</xdr:colOff>
      <xdr:row>4</xdr:row>
      <xdr:rowOff>329292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52DE94-73F3-9648-B203-2A8A9B494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28" r="-468"/>
        <a:stretch/>
      </xdr:blipFill>
      <xdr:spPr>
        <a:xfrm>
          <a:off x="7645401" y="985394"/>
          <a:ext cx="2721828" cy="8932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365579</xdr:colOff>
      <xdr:row>3</xdr:row>
      <xdr:rowOff>109765</xdr:rowOff>
    </xdr:from>
    <xdr:to>
      <xdr:col>6</xdr:col>
      <xdr:colOff>365579</xdr:colOff>
      <xdr:row>18</xdr:row>
      <xdr:rowOff>8165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19</xdr:row>
      <xdr:rowOff>119207</xdr:rowOff>
    </xdr:from>
    <xdr:to>
      <xdr:col>6</xdr:col>
      <xdr:colOff>381000</xdr:colOff>
      <xdr:row>34</xdr:row>
      <xdr:rowOff>4907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368300</xdr:colOff>
      <xdr:row>3</xdr:row>
      <xdr:rowOff>82550</xdr:rowOff>
    </xdr:from>
    <xdr:to>
      <xdr:col>13</xdr:col>
      <xdr:colOff>368300</xdr:colOff>
      <xdr:row>17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371475</xdr:colOff>
      <xdr:row>19</xdr:row>
      <xdr:rowOff>98425</xdr:rowOff>
    </xdr:from>
    <xdr:to>
      <xdr:col>13</xdr:col>
      <xdr:colOff>371475</xdr:colOff>
      <xdr:row>33</xdr:row>
      <xdr:rowOff>174625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190499</xdr:colOff>
      <xdr:row>0</xdr:row>
      <xdr:rowOff>101601</xdr:rowOff>
    </xdr:from>
    <xdr:to>
      <xdr:col>24</xdr:col>
      <xdr:colOff>450126</xdr:colOff>
      <xdr:row>35</xdr:row>
      <xdr:rowOff>80381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88A64262-ADD7-D84E-990E-3619C0FC38C2}"/>
            </a:ext>
          </a:extLst>
        </xdr:cNvPr>
        <xdr:cNvSpPr/>
      </xdr:nvSpPr>
      <xdr:spPr>
        <a:xfrm>
          <a:off x="190499" y="101601"/>
          <a:ext cx="19936589" cy="6891438"/>
        </a:xfrm>
        <a:prstGeom prst="rect">
          <a:avLst/>
        </a:prstGeom>
        <a:noFill/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13</xdr:col>
      <xdr:colOff>711200</xdr:colOff>
      <xdr:row>3</xdr:row>
      <xdr:rowOff>101600</xdr:rowOff>
    </xdr:from>
    <xdr:to>
      <xdr:col>24</xdr:col>
      <xdr:colOff>28575</xdr:colOff>
      <xdr:row>27</xdr:row>
      <xdr:rowOff>141288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DFB168-953A-A047-8CAC-CA4FF726E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20</xdr:col>
      <xdr:colOff>719757</xdr:colOff>
      <xdr:row>28</xdr:row>
      <xdr:rowOff>83278</xdr:rowOff>
    </xdr:from>
    <xdr:to>
      <xdr:col>24</xdr:col>
      <xdr:colOff>415734</xdr:colOff>
      <xdr:row>33</xdr:row>
      <xdr:rowOff>174185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896204-09F0-C44F-A2B4-82E092657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167298" y="5496393"/>
          <a:ext cx="2985485" cy="1027792"/>
        </a:xfrm>
        <a:prstGeom prst="rect">
          <a:avLst/>
        </a:prstGeom>
      </xdr:spPr>
    </xdr:pic>
    <xdr:clientData/>
  </xdr:twoCellAnchor>
  <xdr:twoCellAnchor editAs="oneCell">
    <xdr:from>
      <xdr:col>17</xdr:col>
      <xdr:colOff>301885</xdr:colOff>
      <xdr:row>29</xdr:row>
      <xdr:rowOff>89312</xdr:rowOff>
    </xdr:from>
    <xdr:to>
      <xdr:col>20</xdr:col>
      <xdr:colOff>249836</xdr:colOff>
      <xdr:row>33</xdr:row>
      <xdr:rowOff>122135</xdr:rowOff>
    </xdr:to>
    <xdr:pic>
      <xdr:nvPicPr>
        <xdr:cNvPr id="10" name="Imagen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23C207D-4D65-F740-B4BC-5D16DC984D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18" r="-411"/>
        <a:stretch/>
      </xdr:blipFill>
      <xdr:spPr>
        <a:xfrm>
          <a:off x="14282295" y="5689804"/>
          <a:ext cx="2415082" cy="782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C2D5-7AF2-DB4D-9DB3-74F73BB0ECCD}">
  <dimension ref="A1"/>
  <sheetViews>
    <sheetView showGridLines="0" tabSelected="1" workbookViewId="0">
      <selection activeCell="R24" sqref="R24"/>
    </sheetView>
  </sheetViews>
  <sheetFormatPr baseColWidth="10" defaultRowHeight="13" x14ac:dyDescent="0.15"/>
  <cols>
    <col min="1" max="16384" width="10.83203125" style="157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45"/>
  <sheetViews>
    <sheetView showGridLines="0" zoomScaleNormal="100" workbookViewId="0">
      <pane xSplit="1" topLeftCell="B1" activePane="topRight" state="frozen"/>
      <selection pane="topRight" activeCell="N5" sqref="N5"/>
    </sheetView>
  </sheetViews>
  <sheetFormatPr baseColWidth="10" defaultRowHeight="15" x14ac:dyDescent="0.2"/>
  <cols>
    <col min="1" max="1" width="24.33203125" style="11" bestFit="1" customWidth="1"/>
    <col min="2" max="10" width="10" customWidth="1"/>
    <col min="55" max="55" width="10.83203125" style="27"/>
    <col min="57" max="57" width="11.83203125" style="7" customWidth="1"/>
    <col min="58" max="58" width="11" bestFit="1" customWidth="1"/>
    <col min="59" max="105" width="10.83203125" style="27"/>
    <col min="106" max="109" width="11.5" style="34"/>
    <col min="110" max="126" width="10.83203125" style="27"/>
  </cols>
  <sheetData>
    <row r="1" spans="1:127" ht="50" customHeight="1" x14ac:dyDescent="0.3">
      <c r="A1" s="146" t="s">
        <v>70</v>
      </c>
      <c r="B1" s="4"/>
      <c r="C1" s="4"/>
      <c r="D1" s="4"/>
      <c r="E1" s="4"/>
      <c r="F1" s="4"/>
      <c r="G1" s="4"/>
      <c r="H1" s="4"/>
      <c r="I1" s="4"/>
      <c r="J1" s="4"/>
      <c r="W1" s="1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127" ht="24" x14ac:dyDescent="0.3">
      <c r="A2" s="147"/>
      <c r="B2" s="4"/>
      <c r="C2" s="4"/>
      <c r="D2" s="4"/>
      <c r="E2" s="4"/>
      <c r="F2" s="4"/>
      <c r="G2" s="4"/>
      <c r="H2" s="4"/>
      <c r="I2" s="4"/>
      <c r="J2" s="4"/>
      <c r="W2" s="1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127" ht="24" x14ac:dyDescent="0.3">
      <c r="A3" s="147"/>
      <c r="B3" s="4"/>
      <c r="C3" s="4"/>
      <c r="D3" s="4"/>
      <c r="E3" s="4"/>
      <c r="F3" s="4"/>
      <c r="G3" s="4"/>
      <c r="H3" s="4"/>
      <c r="I3" s="4"/>
      <c r="J3" s="4"/>
      <c r="W3" s="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127" ht="24" x14ac:dyDescent="0.3">
      <c r="A4" s="147"/>
      <c r="B4" s="4"/>
      <c r="C4" s="4"/>
      <c r="D4" s="4"/>
      <c r="E4" s="4"/>
      <c r="F4" s="4"/>
      <c r="G4" s="4"/>
      <c r="H4" s="4"/>
      <c r="I4" s="4"/>
      <c r="J4" s="4"/>
      <c r="W4" s="1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127" ht="29" customHeight="1" thickBot="1" x14ac:dyDescent="0.25">
      <c r="A5" s="140" t="s">
        <v>108</v>
      </c>
      <c r="B5" s="1"/>
      <c r="C5" s="1"/>
      <c r="D5" s="1"/>
      <c r="E5" s="1"/>
      <c r="F5" s="1"/>
      <c r="G5" s="1"/>
      <c r="H5" s="1"/>
      <c r="I5" s="1"/>
      <c r="J5" s="1"/>
      <c r="W5" s="1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9"/>
    </row>
    <row r="6" spans="1:127" ht="16" thickBot="1" x14ac:dyDescent="0.25">
      <c r="A6" s="10"/>
      <c r="B6" s="2"/>
      <c r="C6" s="2"/>
      <c r="D6" s="2"/>
      <c r="E6" s="2"/>
      <c r="F6" s="2"/>
      <c r="G6" s="2"/>
      <c r="H6" s="2"/>
      <c r="I6" s="2"/>
      <c r="J6" s="2"/>
      <c r="BD6" s="13"/>
      <c r="BE6" s="14"/>
      <c r="BF6" s="13"/>
    </row>
    <row r="7" spans="1:127" s="24" customFormat="1" ht="16" thickBot="1" x14ac:dyDescent="0.25">
      <c r="A7" s="23" t="s">
        <v>87</v>
      </c>
      <c r="B7" s="141" t="s">
        <v>71</v>
      </c>
      <c r="C7" s="142"/>
      <c r="D7" s="142"/>
      <c r="E7" s="143"/>
      <c r="F7" s="141" t="s">
        <v>72</v>
      </c>
      <c r="G7" s="142"/>
      <c r="H7" s="142"/>
      <c r="I7" s="143"/>
      <c r="J7" s="141" t="s">
        <v>0</v>
      </c>
      <c r="K7" s="144"/>
      <c r="L7" s="144"/>
      <c r="M7" s="144"/>
      <c r="N7" s="145"/>
      <c r="O7" s="141" t="s">
        <v>1</v>
      </c>
      <c r="P7" s="144"/>
      <c r="Q7" s="144"/>
      <c r="R7" s="145"/>
      <c r="S7" s="141" t="s">
        <v>6</v>
      </c>
      <c r="T7" s="144"/>
      <c r="U7" s="144"/>
      <c r="V7" s="145"/>
      <c r="W7" s="141" t="s">
        <v>7</v>
      </c>
      <c r="X7" s="144"/>
      <c r="Y7" s="144"/>
      <c r="Z7" s="144"/>
      <c r="AA7" s="145"/>
      <c r="AB7" s="141" t="s">
        <v>10</v>
      </c>
      <c r="AC7" s="144"/>
      <c r="AD7" s="144"/>
      <c r="AE7" s="145"/>
      <c r="AF7" s="141" t="s">
        <v>41</v>
      </c>
      <c r="AG7" s="144"/>
      <c r="AH7" s="144"/>
      <c r="AI7" s="145"/>
      <c r="AJ7" s="141" t="s">
        <v>52</v>
      </c>
      <c r="AK7" s="144"/>
      <c r="AL7" s="144"/>
      <c r="AM7" s="144"/>
      <c r="AN7" s="145"/>
      <c r="AO7" s="141" t="s">
        <v>45</v>
      </c>
      <c r="AP7" s="144"/>
      <c r="AQ7" s="144"/>
      <c r="AR7" s="145"/>
      <c r="AS7" s="141" t="s">
        <v>46</v>
      </c>
      <c r="AT7" s="144"/>
      <c r="AU7" s="144"/>
      <c r="AV7" s="145"/>
      <c r="AW7" s="141" t="s">
        <v>88</v>
      </c>
      <c r="AX7" s="152"/>
      <c r="AY7" s="152"/>
      <c r="AZ7" s="152"/>
      <c r="BA7" s="153"/>
      <c r="BB7" s="42"/>
      <c r="BC7" s="38"/>
      <c r="BD7" s="21"/>
      <c r="BE7" s="41"/>
      <c r="BF7" s="21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34"/>
      <c r="DC7" s="34"/>
      <c r="DD7" s="34"/>
      <c r="DE7" s="34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</row>
    <row r="8" spans="1:127" s="22" customFormat="1" ht="20" thickBot="1" x14ac:dyDescent="0.3">
      <c r="A8" s="64" t="s">
        <v>86</v>
      </c>
      <c r="B8" s="65" t="s">
        <v>69</v>
      </c>
      <c r="C8" s="66" t="s">
        <v>68</v>
      </c>
      <c r="D8" s="66" t="s">
        <v>67</v>
      </c>
      <c r="E8" s="66" t="s">
        <v>66</v>
      </c>
      <c r="F8" s="66" t="s">
        <v>65</v>
      </c>
      <c r="G8" s="66" t="s">
        <v>64</v>
      </c>
      <c r="H8" s="66" t="s">
        <v>63</v>
      </c>
      <c r="I8" s="66" t="s">
        <v>62</v>
      </c>
      <c r="J8" s="66" t="s">
        <v>61</v>
      </c>
      <c r="K8" s="66" t="s">
        <v>31</v>
      </c>
      <c r="L8" s="66" t="s">
        <v>30</v>
      </c>
      <c r="M8" s="66" t="s">
        <v>29</v>
      </c>
      <c r="N8" s="66" t="s">
        <v>28</v>
      </c>
      <c r="O8" s="66" t="s">
        <v>27</v>
      </c>
      <c r="P8" s="66" t="s">
        <v>26</v>
      </c>
      <c r="Q8" s="66" t="s">
        <v>25</v>
      </c>
      <c r="R8" s="66" t="s">
        <v>24</v>
      </c>
      <c r="S8" s="66" t="s">
        <v>23</v>
      </c>
      <c r="T8" s="66" t="s">
        <v>22</v>
      </c>
      <c r="U8" s="66" t="s">
        <v>21</v>
      </c>
      <c r="V8" s="66" t="s">
        <v>20</v>
      </c>
      <c r="W8" s="66" t="s">
        <v>19</v>
      </c>
      <c r="X8" s="66" t="s">
        <v>18</v>
      </c>
      <c r="Y8" s="66" t="s">
        <v>17</v>
      </c>
      <c r="Z8" s="66" t="s">
        <v>16</v>
      </c>
      <c r="AA8" s="66" t="s">
        <v>15</v>
      </c>
      <c r="AB8" s="66" t="s">
        <v>14</v>
      </c>
      <c r="AC8" s="66" t="s">
        <v>13</v>
      </c>
      <c r="AD8" s="66" t="s">
        <v>12</v>
      </c>
      <c r="AE8" s="66" t="s">
        <v>32</v>
      </c>
      <c r="AF8" s="66" t="s">
        <v>33</v>
      </c>
      <c r="AG8" s="66" t="s">
        <v>34</v>
      </c>
      <c r="AH8" s="66" t="s">
        <v>35</v>
      </c>
      <c r="AI8" s="66" t="s">
        <v>36</v>
      </c>
      <c r="AJ8" s="66" t="s">
        <v>37</v>
      </c>
      <c r="AK8" s="66" t="s">
        <v>38</v>
      </c>
      <c r="AL8" s="66" t="s">
        <v>39</v>
      </c>
      <c r="AM8" s="66" t="s">
        <v>40</v>
      </c>
      <c r="AN8" s="66" t="s">
        <v>42</v>
      </c>
      <c r="AO8" s="66" t="s">
        <v>43</v>
      </c>
      <c r="AP8" s="66" t="s">
        <v>44</v>
      </c>
      <c r="AQ8" s="66" t="s">
        <v>48</v>
      </c>
      <c r="AR8" s="66" t="s">
        <v>49</v>
      </c>
      <c r="AS8" s="66" t="s">
        <v>50</v>
      </c>
      <c r="AT8" s="66" t="s">
        <v>51</v>
      </c>
      <c r="AU8" s="66" t="s">
        <v>53</v>
      </c>
      <c r="AV8" s="66" t="s">
        <v>54</v>
      </c>
      <c r="AW8" s="66" t="s">
        <v>55</v>
      </c>
      <c r="AX8" s="66" t="s">
        <v>56</v>
      </c>
      <c r="AY8" s="66" t="s">
        <v>57</v>
      </c>
      <c r="AZ8" s="66" t="s">
        <v>58</v>
      </c>
      <c r="BA8" s="66" t="s">
        <v>59</v>
      </c>
      <c r="BB8" s="67" t="s">
        <v>60</v>
      </c>
      <c r="BC8" s="39"/>
      <c r="BD8" s="149" t="s">
        <v>82</v>
      </c>
      <c r="BE8" s="150"/>
      <c r="BF8" s="151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3"/>
    </row>
    <row r="9" spans="1:127" s="77" customFormat="1" ht="19" x14ac:dyDescent="0.25">
      <c r="A9" s="136">
        <v>2021</v>
      </c>
      <c r="B9" s="68"/>
      <c r="C9" s="68"/>
      <c r="D9" s="68"/>
      <c r="E9" s="68"/>
      <c r="F9" s="68"/>
      <c r="G9" s="68"/>
      <c r="H9" s="68"/>
      <c r="I9" s="68"/>
      <c r="J9" s="68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70"/>
      <c r="BC9" s="71"/>
      <c r="BD9" s="72" t="s">
        <v>79</v>
      </c>
      <c r="BE9" s="73" t="s">
        <v>80</v>
      </c>
      <c r="BF9" s="74" t="s">
        <v>81</v>
      </c>
      <c r="BG9" s="75"/>
      <c r="BH9" s="75"/>
      <c r="BI9" s="76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</row>
    <row r="10" spans="1:127" s="13" customFormat="1" x14ac:dyDescent="0.2">
      <c r="A10" s="133" t="s">
        <v>4</v>
      </c>
      <c r="B10" s="43">
        <v>1258.3333333333333</v>
      </c>
      <c r="C10" s="43">
        <v>1527.6666666666667</v>
      </c>
      <c r="D10" s="43">
        <v>1420.3333333333333</v>
      </c>
      <c r="E10" s="43">
        <v>1449</v>
      </c>
      <c r="F10" s="43">
        <v>1409.3333333333333</v>
      </c>
      <c r="G10" s="43">
        <v>1402.3333333333333</v>
      </c>
      <c r="H10" s="43">
        <v>1384.3333333333333</v>
      </c>
      <c r="I10" s="43">
        <v>1449.3333333333333</v>
      </c>
      <c r="J10" s="43">
        <v>1439</v>
      </c>
      <c r="K10" s="43">
        <v>1422.6666666666667</v>
      </c>
      <c r="L10" s="43">
        <v>1406.6666666666667</v>
      </c>
      <c r="M10" s="43">
        <v>1507.3333333333333</v>
      </c>
      <c r="N10" s="43">
        <v>1500.6666666666667</v>
      </c>
      <c r="O10" s="43">
        <v>1583</v>
      </c>
      <c r="P10" s="43">
        <v>1430</v>
      </c>
      <c r="Q10" s="43">
        <v>1400.6666666666667</v>
      </c>
      <c r="R10" s="43">
        <v>1640</v>
      </c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52"/>
      <c r="BC10" s="29"/>
      <c r="BD10" s="50"/>
      <c r="BE10" s="48"/>
      <c r="BF10" s="51"/>
      <c r="BG10" s="27"/>
      <c r="BH10" s="27"/>
      <c r="BI10" s="27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</row>
    <row r="11" spans="1:127" s="13" customFormat="1" x14ac:dyDescent="0.2">
      <c r="A11" s="133" t="s">
        <v>5</v>
      </c>
      <c r="B11" s="43">
        <v>534</v>
      </c>
      <c r="C11" s="43">
        <v>611</v>
      </c>
      <c r="D11" s="43">
        <v>574.66666666666663</v>
      </c>
      <c r="E11" s="43">
        <v>615.66666666666663</v>
      </c>
      <c r="F11" s="43">
        <v>605.33333333333337</v>
      </c>
      <c r="G11" s="43">
        <v>576.33333333333337</v>
      </c>
      <c r="H11" s="43">
        <v>583.33333333333337</v>
      </c>
      <c r="I11" s="43">
        <v>596.66666666666663</v>
      </c>
      <c r="J11" s="43">
        <v>614.33333333333337</v>
      </c>
      <c r="K11" s="43">
        <v>604.66666666666663</v>
      </c>
      <c r="L11" s="43">
        <v>588.66666666666663</v>
      </c>
      <c r="M11" s="43">
        <v>618.66666666666663</v>
      </c>
      <c r="N11" s="43">
        <v>632.33333333333337</v>
      </c>
      <c r="O11" s="43">
        <v>636.33333333333337</v>
      </c>
      <c r="P11" s="43">
        <v>607</v>
      </c>
      <c r="Q11" s="43">
        <v>589.66666666666663</v>
      </c>
      <c r="R11" s="43">
        <v>750</v>
      </c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52"/>
      <c r="BC11" s="29"/>
      <c r="BD11" s="50"/>
      <c r="BE11" s="48"/>
      <c r="BF11" s="51"/>
      <c r="BG11" s="27"/>
      <c r="BH11" s="27"/>
      <c r="BI11" s="27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</row>
    <row r="12" spans="1:127" s="13" customFormat="1" x14ac:dyDescent="0.2">
      <c r="A12" s="133" t="s">
        <v>2</v>
      </c>
      <c r="B12" s="43">
        <v>16361.32</v>
      </c>
      <c r="C12" s="43">
        <v>19545.083333333332</v>
      </c>
      <c r="D12" s="43">
        <v>17794.333333333332</v>
      </c>
      <c r="E12" s="43">
        <v>18734.666666666668</v>
      </c>
      <c r="F12" s="43">
        <v>17481</v>
      </c>
      <c r="G12" s="43">
        <v>18566.023333333334</v>
      </c>
      <c r="H12" s="43">
        <v>18394.223333333332</v>
      </c>
      <c r="I12" s="43">
        <v>18670.446666666667</v>
      </c>
      <c r="J12" s="43">
        <v>18858.943333333333</v>
      </c>
      <c r="K12" s="43">
        <v>18454.37</v>
      </c>
      <c r="L12" s="43">
        <v>18434.173333333332</v>
      </c>
      <c r="M12" s="43">
        <v>20651.16</v>
      </c>
      <c r="N12" s="43">
        <v>18016.59</v>
      </c>
      <c r="O12" s="43">
        <v>19474.38</v>
      </c>
      <c r="P12" s="43">
        <v>17941.503333333334</v>
      </c>
      <c r="Q12" s="43">
        <v>18361.45</v>
      </c>
      <c r="R12" s="43">
        <v>22365</v>
      </c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52"/>
      <c r="BC12" s="29"/>
      <c r="BD12" s="50"/>
      <c r="BE12" s="49"/>
      <c r="BF12" s="52"/>
      <c r="BG12" s="29"/>
      <c r="BH12" s="29"/>
      <c r="BI12" s="29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</row>
    <row r="13" spans="1:127" s="13" customFormat="1" x14ac:dyDescent="0.2">
      <c r="A13" s="133" t="s">
        <v>3</v>
      </c>
      <c r="B13" s="43">
        <v>6058.4733333333324</v>
      </c>
      <c r="C13" s="43">
        <v>7380.7833333333328</v>
      </c>
      <c r="D13" s="43">
        <v>6734</v>
      </c>
      <c r="E13" s="43">
        <v>7144.333333333333</v>
      </c>
      <c r="F13" s="43">
        <v>6684.333333333333</v>
      </c>
      <c r="G13" s="43">
        <v>7147.6166666666659</v>
      </c>
      <c r="H13" s="43">
        <v>6972.25</v>
      </c>
      <c r="I13" s="43">
        <v>7031.41</v>
      </c>
      <c r="J13" s="43">
        <v>7251.3300000000008</v>
      </c>
      <c r="K13" s="43">
        <v>7235.9366666666674</v>
      </c>
      <c r="L13" s="43">
        <v>6982.916666666667</v>
      </c>
      <c r="M13" s="43">
        <v>7734.123333333333</v>
      </c>
      <c r="N13" s="43">
        <v>6853.1466666666665</v>
      </c>
      <c r="O13" s="43">
        <v>7675.7133333333331</v>
      </c>
      <c r="P13" s="43">
        <v>6720.6866666666674</v>
      </c>
      <c r="Q13" s="43">
        <v>6948.666666666667</v>
      </c>
      <c r="R13" s="43">
        <v>8453</v>
      </c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52"/>
      <c r="BC13" s="29"/>
      <c r="BD13" s="50"/>
      <c r="BE13" s="49"/>
      <c r="BF13" s="52"/>
      <c r="BG13" s="29"/>
      <c r="BH13" s="29"/>
      <c r="BI13" s="29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</row>
    <row r="14" spans="1:127" s="13" customFormat="1" x14ac:dyDescent="0.2">
      <c r="A14" s="133" t="s">
        <v>47</v>
      </c>
      <c r="B14" s="45">
        <f>B13/B12</f>
        <v>0.37029245399107974</v>
      </c>
      <c r="C14" s="45">
        <f t="shared" ref="C14:F14" si="0">C13/C12</f>
        <v>0.37762864488511605</v>
      </c>
      <c r="D14" s="45">
        <f t="shared" si="0"/>
        <v>0.37843508232958062</v>
      </c>
      <c r="E14" s="45">
        <f t="shared" si="0"/>
        <v>0.38134296491352926</v>
      </c>
      <c r="F14" s="45">
        <f t="shared" si="0"/>
        <v>0.38237705699521385</v>
      </c>
      <c r="G14" s="45">
        <f t="shared" ref="G14" si="1">G13/G12</f>
        <v>0.38498371667097253</v>
      </c>
      <c r="H14" s="45">
        <f t="shared" ref="H14" si="2">H13/H12</f>
        <v>0.37904563153613269</v>
      </c>
      <c r="I14" s="45">
        <f t="shared" ref="I14" si="3">I13/I12</f>
        <v>0.37660641577223469</v>
      </c>
      <c r="J14" s="45">
        <f t="shared" ref="J14" si="4">J13/J12</f>
        <v>0.3845035149547969</v>
      </c>
      <c r="K14" s="45">
        <f t="shared" ref="K14" si="5">K13/K12</f>
        <v>0.39209881814804126</v>
      </c>
      <c r="L14" s="45">
        <f t="shared" ref="L14" si="6">L13/L12</f>
        <v>0.37880281043250835</v>
      </c>
      <c r="M14" s="45">
        <f t="shared" ref="M14" si="7">M13/M12</f>
        <v>0.37451277958881407</v>
      </c>
      <c r="N14" s="45">
        <f t="shared" ref="N14" si="8">N13/N12</f>
        <v>0.38037978700001868</v>
      </c>
      <c r="O14" s="45">
        <f t="shared" ref="O14" si="9">O13/O12</f>
        <v>0.39414416958759829</v>
      </c>
      <c r="P14" s="45">
        <f t="shared" ref="P14" si="10">P13/P12</f>
        <v>0.37458882579702074</v>
      </c>
      <c r="Q14" s="45">
        <f t="shared" ref="Q14" si="11">Q13/Q12</f>
        <v>0.37843779585308712</v>
      </c>
      <c r="R14" s="45">
        <f t="shared" ref="R14" si="12">R13/R12</f>
        <v>0.377956628660854</v>
      </c>
      <c r="S14" s="45" t="e">
        <f t="shared" ref="S14" si="13">S13/S12</f>
        <v>#DIV/0!</v>
      </c>
      <c r="T14" s="45" t="e">
        <f t="shared" ref="T14" si="14">T13/T12</f>
        <v>#DIV/0!</v>
      </c>
      <c r="U14" s="45" t="e">
        <f t="shared" ref="U14" si="15">U13/U12</f>
        <v>#DIV/0!</v>
      </c>
      <c r="V14" s="45" t="e">
        <f t="shared" ref="V14" si="16">V13/V12</f>
        <v>#DIV/0!</v>
      </c>
      <c r="W14" s="45" t="e">
        <f t="shared" ref="W14" si="17">W13/W12</f>
        <v>#DIV/0!</v>
      </c>
      <c r="X14" s="45" t="e">
        <f t="shared" ref="X14" si="18">X13/X12</f>
        <v>#DIV/0!</v>
      </c>
      <c r="Y14" s="45" t="e">
        <f t="shared" ref="Y14" si="19">Y13/Y12</f>
        <v>#DIV/0!</v>
      </c>
      <c r="Z14" s="45" t="e">
        <f t="shared" ref="Z14" si="20">Z13/Z12</f>
        <v>#DIV/0!</v>
      </c>
      <c r="AA14" s="45" t="e">
        <f t="shared" ref="AA14" si="21">AA13/AA12</f>
        <v>#DIV/0!</v>
      </c>
      <c r="AB14" s="45" t="e">
        <f t="shared" ref="AB14" si="22">AB13/AB12</f>
        <v>#DIV/0!</v>
      </c>
      <c r="AC14" s="45" t="e">
        <f t="shared" ref="AC14" si="23">AC13/AC12</f>
        <v>#DIV/0!</v>
      </c>
      <c r="AD14" s="45" t="e">
        <f t="shared" ref="AD14" si="24">AD13/AD12</f>
        <v>#DIV/0!</v>
      </c>
      <c r="AE14" s="45" t="e">
        <f t="shared" ref="AE14" si="25">AE13/AE12</f>
        <v>#DIV/0!</v>
      </c>
      <c r="AF14" s="45" t="e">
        <f t="shared" ref="AF14" si="26">AF13/AF12</f>
        <v>#DIV/0!</v>
      </c>
      <c r="AG14" s="45" t="e">
        <f t="shared" ref="AG14" si="27">AG13/AG12</f>
        <v>#DIV/0!</v>
      </c>
      <c r="AH14" s="45" t="e">
        <f t="shared" ref="AH14" si="28">AH13/AH12</f>
        <v>#DIV/0!</v>
      </c>
      <c r="AI14" s="45" t="e">
        <f t="shared" ref="AI14" si="29">AI13/AI12</f>
        <v>#DIV/0!</v>
      </c>
      <c r="AJ14" s="45" t="e">
        <f t="shared" ref="AJ14" si="30">AJ13/AJ12</f>
        <v>#DIV/0!</v>
      </c>
      <c r="AK14" s="45" t="e">
        <f t="shared" ref="AK14" si="31">AK13/AK12</f>
        <v>#DIV/0!</v>
      </c>
      <c r="AL14" s="45" t="e">
        <f t="shared" ref="AL14" si="32">AL13/AL12</f>
        <v>#DIV/0!</v>
      </c>
      <c r="AM14" s="45" t="e">
        <f t="shared" ref="AM14" si="33">AM13/AM12</f>
        <v>#DIV/0!</v>
      </c>
      <c r="AN14" s="45" t="e">
        <f t="shared" ref="AN14" si="34">AN13/AN12</f>
        <v>#DIV/0!</v>
      </c>
      <c r="AO14" s="45" t="e">
        <f t="shared" ref="AO14" si="35">AO13/AO12</f>
        <v>#DIV/0!</v>
      </c>
      <c r="AP14" s="45" t="e">
        <f t="shared" ref="AP14" si="36">AP13/AP12</f>
        <v>#DIV/0!</v>
      </c>
      <c r="AQ14" s="45" t="e">
        <f t="shared" ref="AQ14" si="37">AQ13/AQ12</f>
        <v>#DIV/0!</v>
      </c>
      <c r="AR14" s="45" t="e">
        <f t="shared" ref="AR14" si="38">AR13/AR12</f>
        <v>#DIV/0!</v>
      </c>
      <c r="AS14" s="45" t="e">
        <f t="shared" ref="AS14" si="39">AS13/AS12</f>
        <v>#DIV/0!</v>
      </c>
      <c r="AT14" s="45" t="e">
        <f t="shared" ref="AT14" si="40">AT13/AT12</f>
        <v>#DIV/0!</v>
      </c>
      <c r="AU14" s="45" t="e">
        <f t="shared" ref="AU14" si="41">AU13/AU12</f>
        <v>#DIV/0!</v>
      </c>
      <c r="AV14" s="45" t="e">
        <f t="shared" ref="AV14" si="42">AV13/AV12</f>
        <v>#DIV/0!</v>
      </c>
      <c r="AW14" s="45" t="e">
        <f t="shared" ref="AW14" si="43">AW13/AW12</f>
        <v>#DIV/0!</v>
      </c>
      <c r="AX14" s="45" t="e">
        <f t="shared" ref="AX14" si="44">AX13/AX12</f>
        <v>#DIV/0!</v>
      </c>
      <c r="AY14" s="45" t="e">
        <f t="shared" ref="AY14" si="45">AY13/AY12</f>
        <v>#DIV/0!</v>
      </c>
      <c r="AZ14" s="45" t="e">
        <f t="shared" ref="AZ14" si="46">AZ13/AZ12</f>
        <v>#DIV/0!</v>
      </c>
      <c r="BA14" s="45" t="e">
        <f t="shared" ref="BA14" si="47">BA13/BA12</f>
        <v>#DIV/0!</v>
      </c>
      <c r="BB14" s="52"/>
      <c r="BC14" s="29"/>
      <c r="BD14" s="50"/>
      <c r="BE14" s="49"/>
      <c r="BF14" s="52"/>
      <c r="BG14" s="29"/>
      <c r="BH14" s="29"/>
      <c r="BI14" s="29"/>
      <c r="BJ14" s="28"/>
      <c r="BK14" s="28"/>
      <c r="BL14" s="28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</row>
    <row r="15" spans="1:127" s="21" customFormat="1" ht="14.25" customHeight="1" thickBot="1" x14ac:dyDescent="0.25">
      <c r="A15" s="134" t="s">
        <v>8</v>
      </c>
      <c r="B15" s="58">
        <f>B12/B11</f>
        <v>30.639176029962545</v>
      </c>
      <c r="C15" s="58">
        <f>C12/C11</f>
        <v>31.988679759956355</v>
      </c>
      <c r="D15" s="58">
        <f>D12/D11</f>
        <v>30.96461716937355</v>
      </c>
      <c r="E15" s="58">
        <f>E12/E11</f>
        <v>30.429886302111537</v>
      </c>
      <c r="F15" s="58">
        <f>F12/F11</f>
        <v>28.878303964757709</v>
      </c>
      <c r="G15" s="58">
        <f t="shared" ref="G15:J15" si="48">G12/G11</f>
        <v>32.214037015615965</v>
      </c>
      <c r="H15" s="58">
        <f t="shared" si="48"/>
        <v>31.532954285714279</v>
      </c>
      <c r="I15" s="58">
        <f t="shared" si="48"/>
        <v>31.291251396648047</v>
      </c>
      <c r="J15" s="58">
        <f t="shared" si="48"/>
        <v>30.698225718936513</v>
      </c>
      <c r="K15" s="59">
        <f t="shared" ref="K15:BA15" si="49">K12/K11</f>
        <v>30.519906284454244</v>
      </c>
      <c r="L15" s="59">
        <f t="shared" si="49"/>
        <v>31.315130237825596</v>
      </c>
      <c r="M15" s="59">
        <f t="shared" si="49"/>
        <v>33.380107758620689</v>
      </c>
      <c r="N15" s="59">
        <f t="shared" si="49"/>
        <v>28.492235108065366</v>
      </c>
      <c r="O15" s="59">
        <f t="shared" si="49"/>
        <v>30.604054478784704</v>
      </c>
      <c r="P15" s="59">
        <f t="shared" si="49"/>
        <v>29.557666117517847</v>
      </c>
      <c r="Q15" s="59">
        <f t="shared" si="49"/>
        <v>31.138694177501417</v>
      </c>
      <c r="R15" s="59">
        <f t="shared" si="49"/>
        <v>29.82</v>
      </c>
      <c r="S15" s="59" t="e">
        <f t="shared" si="49"/>
        <v>#DIV/0!</v>
      </c>
      <c r="T15" s="59" t="e">
        <f t="shared" si="49"/>
        <v>#DIV/0!</v>
      </c>
      <c r="U15" s="59" t="e">
        <f t="shared" si="49"/>
        <v>#DIV/0!</v>
      </c>
      <c r="V15" s="59" t="e">
        <f t="shared" si="49"/>
        <v>#DIV/0!</v>
      </c>
      <c r="W15" s="59" t="e">
        <f t="shared" si="49"/>
        <v>#DIV/0!</v>
      </c>
      <c r="X15" s="59" t="e">
        <f t="shared" si="49"/>
        <v>#DIV/0!</v>
      </c>
      <c r="Y15" s="59" t="e">
        <f t="shared" si="49"/>
        <v>#DIV/0!</v>
      </c>
      <c r="Z15" s="59" t="e">
        <f t="shared" si="49"/>
        <v>#DIV/0!</v>
      </c>
      <c r="AA15" s="59" t="e">
        <f t="shared" si="49"/>
        <v>#DIV/0!</v>
      </c>
      <c r="AB15" s="59" t="e">
        <f t="shared" si="49"/>
        <v>#DIV/0!</v>
      </c>
      <c r="AC15" s="59" t="e">
        <f t="shared" si="49"/>
        <v>#DIV/0!</v>
      </c>
      <c r="AD15" s="59" t="e">
        <f t="shared" si="49"/>
        <v>#DIV/0!</v>
      </c>
      <c r="AE15" s="59" t="e">
        <f t="shared" si="49"/>
        <v>#DIV/0!</v>
      </c>
      <c r="AF15" s="59" t="e">
        <f t="shared" si="49"/>
        <v>#DIV/0!</v>
      </c>
      <c r="AG15" s="59" t="e">
        <f t="shared" si="49"/>
        <v>#DIV/0!</v>
      </c>
      <c r="AH15" s="59" t="e">
        <f t="shared" si="49"/>
        <v>#DIV/0!</v>
      </c>
      <c r="AI15" s="59" t="e">
        <f t="shared" si="49"/>
        <v>#DIV/0!</v>
      </c>
      <c r="AJ15" s="59" t="e">
        <f t="shared" si="49"/>
        <v>#DIV/0!</v>
      </c>
      <c r="AK15" s="59" t="e">
        <f t="shared" si="49"/>
        <v>#DIV/0!</v>
      </c>
      <c r="AL15" s="59" t="e">
        <f t="shared" si="49"/>
        <v>#DIV/0!</v>
      </c>
      <c r="AM15" s="59" t="e">
        <f t="shared" si="49"/>
        <v>#DIV/0!</v>
      </c>
      <c r="AN15" s="59" t="e">
        <f t="shared" si="49"/>
        <v>#DIV/0!</v>
      </c>
      <c r="AO15" s="59" t="e">
        <f t="shared" si="49"/>
        <v>#DIV/0!</v>
      </c>
      <c r="AP15" s="59" t="e">
        <f t="shared" si="49"/>
        <v>#DIV/0!</v>
      </c>
      <c r="AQ15" s="59" t="e">
        <f t="shared" si="49"/>
        <v>#DIV/0!</v>
      </c>
      <c r="AR15" s="59" t="e">
        <f t="shared" si="49"/>
        <v>#DIV/0!</v>
      </c>
      <c r="AS15" s="59" t="e">
        <f t="shared" si="49"/>
        <v>#DIV/0!</v>
      </c>
      <c r="AT15" s="59" t="e">
        <f t="shared" si="49"/>
        <v>#DIV/0!</v>
      </c>
      <c r="AU15" s="59" t="e">
        <f t="shared" si="49"/>
        <v>#DIV/0!</v>
      </c>
      <c r="AV15" s="59" t="e">
        <f t="shared" si="49"/>
        <v>#DIV/0!</v>
      </c>
      <c r="AW15" s="59" t="e">
        <f t="shared" si="49"/>
        <v>#DIV/0!</v>
      </c>
      <c r="AX15" s="59" t="e">
        <f t="shared" si="49"/>
        <v>#DIV/0!</v>
      </c>
      <c r="AY15" s="59" t="e">
        <f t="shared" si="49"/>
        <v>#DIV/0!</v>
      </c>
      <c r="AZ15" s="59" t="e">
        <f t="shared" si="49"/>
        <v>#DIV/0!</v>
      </c>
      <c r="BA15" s="59" t="e">
        <f t="shared" si="49"/>
        <v>#DIV/0!</v>
      </c>
      <c r="BB15" s="60"/>
      <c r="BC15" s="40"/>
      <c r="BD15" s="50"/>
      <c r="BE15" s="49"/>
      <c r="BF15" s="52"/>
      <c r="BG15" s="29"/>
      <c r="BH15" s="29"/>
      <c r="BI15" s="29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</row>
    <row r="16" spans="1:127" s="77" customFormat="1" ht="19" x14ac:dyDescent="0.25">
      <c r="A16" s="136">
        <v>2020</v>
      </c>
      <c r="B16" s="78"/>
      <c r="C16" s="78"/>
      <c r="D16" s="78"/>
      <c r="E16" s="78"/>
      <c r="F16" s="78"/>
      <c r="G16" s="78"/>
      <c r="H16" s="78"/>
      <c r="I16" s="78"/>
      <c r="J16" s="78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70"/>
      <c r="BC16" s="71"/>
      <c r="BD16" s="79" t="s">
        <v>75</v>
      </c>
      <c r="BE16" s="80" t="s">
        <v>77</v>
      </c>
      <c r="BF16" s="81" t="s">
        <v>78</v>
      </c>
      <c r="BG16" s="75"/>
      <c r="BH16" s="75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82"/>
      <c r="DD16" s="82"/>
      <c r="DE16" s="82"/>
      <c r="DF16" s="82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</row>
    <row r="17" spans="1:127" s="13" customFormat="1" x14ac:dyDescent="0.2">
      <c r="A17" s="133" t="s">
        <v>4</v>
      </c>
      <c r="B17" s="43">
        <v>1762.3333333333333</v>
      </c>
      <c r="C17" s="43">
        <v>1535</v>
      </c>
      <c r="D17" s="43">
        <v>1602.3333333333333</v>
      </c>
      <c r="E17" s="43">
        <v>1640.6666666666667</v>
      </c>
      <c r="F17" s="43">
        <v>1553.3333333333333</v>
      </c>
      <c r="G17" s="43">
        <v>1445.6666666666667</v>
      </c>
      <c r="H17" s="43">
        <v>1411.6666666666667</v>
      </c>
      <c r="I17" s="43">
        <v>1545</v>
      </c>
      <c r="J17" s="43">
        <v>1510.3333333333333</v>
      </c>
      <c r="K17" s="44">
        <v>1531.3333333333333</v>
      </c>
      <c r="L17" s="44">
        <v>1741.6666666666667</v>
      </c>
      <c r="M17" s="44">
        <v>1234</v>
      </c>
      <c r="N17" s="44">
        <v>1112.3333333333333</v>
      </c>
      <c r="O17" s="44">
        <v>1115</v>
      </c>
      <c r="P17" s="44">
        <v>1120</v>
      </c>
      <c r="Q17" s="44">
        <v>1113</v>
      </c>
      <c r="R17" s="44">
        <v>1090.6666666666667</v>
      </c>
      <c r="S17" s="44">
        <v>1181.3333333333333</v>
      </c>
      <c r="T17" s="44">
        <v>1217.3333333333333</v>
      </c>
      <c r="U17" s="44">
        <v>1102.3333333333333</v>
      </c>
      <c r="V17" s="44">
        <v>1208.3333333333333</v>
      </c>
      <c r="W17" s="44">
        <v>1246.3333333333333</v>
      </c>
      <c r="X17" s="44">
        <v>1166.6666666666667</v>
      </c>
      <c r="Y17" s="44">
        <v>1166.6666666666667</v>
      </c>
      <c r="Z17" s="44">
        <v>1166.6666666666667</v>
      </c>
      <c r="AA17" s="44">
        <v>1166.6666666666667</v>
      </c>
      <c r="AB17" s="44">
        <v>1367.6666666666667</v>
      </c>
      <c r="AC17" s="44">
        <v>1284</v>
      </c>
      <c r="AD17" s="44">
        <v>1214</v>
      </c>
      <c r="AE17" s="44">
        <v>1367</v>
      </c>
      <c r="AF17" s="44">
        <v>1313.3333333333333</v>
      </c>
      <c r="AG17" s="44">
        <v>1360</v>
      </c>
      <c r="AH17" s="44">
        <v>1450.6666666666667</v>
      </c>
      <c r="AI17" s="44">
        <v>1274.3333333333333</v>
      </c>
      <c r="AJ17" s="44">
        <v>1412.6666666666667</v>
      </c>
      <c r="AK17" s="44">
        <v>1330</v>
      </c>
      <c r="AL17" s="44">
        <v>1227.6666666666667</v>
      </c>
      <c r="AM17" s="44">
        <v>1331</v>
      </c>
      <c r="AN17" s="44">
        <v>1389</v>
      </c>
      <c r="AO17" s="44">
        <v>1342.3333333333333</v>
      </c>
      <c r="AP17" s="44">
        <v>1419</v>
      </c>
      <c r="AQ17" s="44">
        <v>1377.3333333333333</v>
      </c>
      <c r="AR17" s="44">
        <v>1379.6666666666667</v>
      </c>
      <c r="AS17" s="44">
        <v>1417.6666666666667</v>
      </c>
      <c r="AT17" s="44">
        <v>1372.6666666666667</v>
      </c>
      <c r="AU17" s="44">
        <v>1342.3333333333333</v>
      </c>
      <c r="AV17" s="44">
        <v>1261.3333333333333</v>
      </c>
      <c r="AW17" s="44">
        <v>1300</v>
      </c>
      <c r="AX17" s="44">
        <v>1443</v>
      </c>
      <c r="AY17" s="44">
        <v>1408.6666666666667</v>
      </c>
      <c r="AZ17" s="44">
        <v>1438</v>
      </c>
      <c r="BA17" s="44">
        <v>1308</v>
      </c>
      <c r="BB17" s="52">
        <v>1500.3333333333333</v>
      </c>
      <c r="BC17" s="29"/>
      <c r="BD17" s="53">
        <f>SUM(K17:BB17)</f>
        <v>57312.000000000007</v>
      </c>
      <c r="BE17" s="47">
        <f>BD17/BD24-1</f>
        <v>-0.15025773578005208</v>
      </c>
      <c r="BF17" s="51"/>
      <c r="BG17" s="27"/>
      <c r="BH17" s="27"/>
      <c r="BI17" s="27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</row>
    <row r="18" spans="1:127" s="13" customFormat="1" x14ac:dyDescent="0.2">
      <c r="A18" s="133" t="s">
        <v>5</v>
      </c>
      <c r="B18" s="43">
        <v>815.66666666666663</v>
      </c>
      <c r="C18" s="43">
        <v>754.33333333333337</v>
      </c>
      <c r="D18" s="43">
        <v>725.33333333333337</v>
      </c>
      <c r="E18" s="43">
        <v>730.66666666666663</v>
      </c>
      <c r="F18" s="43">
        <v>695.33333333333337</v>
      </c>
      <c r="G18" s="43">
        <v>662.66666666666663</v>
      </c>
      <c r="H18" s="43">
        <v>627.33333333333337</v>
      </c>
      <c r="I18" s="43">
        <v>674</v>
      </c>
      <c r="J18" s="43">
        <v>669.66666666666663</v>
      </c>
      <c r="K18" s="44">
        <v>690.33333333333337</v>
      </c>
      <c r="L18" s="44">
        <v>746.66666666666663</v>
      </c>
      <c r="M18" s="44">
        <v>455.33333333333331</v>
      </c>
      <c r="N18" s="44">
        <v>384</v>
      </c>
      <c r="O18" s="44">
        <v>369.66666666666669</v>
      </c>
      <c r="P18" s="44">
        <v>384</v>
      </c>
      <c r="Q18" s="44">
        <v>391.33333333333331</v>
      </c>
      <c r="R18" s="44">
        <v>406.66666666666669</v>
      </c>
      <c r="S18" s="44">
        <v>461.33333333333331</v>
      </c>
      <c r="T18" s="44">
        <v>475.66666666666669</v>
      </c>
      <c r="U18" s="44">
        <v>450.33333333333331</v>
      </c>
      <c r="V18" s="44">
        <v>484.66666666666669</v>
      </c>
      <c r="W18" s="44">
        <v>500.66666666666669</v>
      </c>
      <c r="X18" s="44">
        <v>589.33333333333337</v>
      </c>
      <c r="Y18" s="44">
        <v>535</v>
      </c>
      <c r="Z18" s="44">
        <v>529</v>
      </c>
      <c r="AA18" s="44">
        <v>535</v>
      </c>
      <c r="AB18" s="44">
        <v>576.33333333333337</v>
      </c>
      <c r="AC18" s="44">
        <v>550</v>
      </c>
      <c r="AD18" s="44">
        <v>520</v>
      </c>
      <c r="AE18" s="44">
        <v>549</v>
      </c>
      <c r="AF18" s="44">
        <v>530</v>
      </c>
      <c r="AG18" s="44">
        <v>591</v>
      </c>
      <c r="AH18" s="44">
        <v>630.66666666666663</v>
      </c>
      <c r="AI18" s="44">
        <v>526.33333333333337</v>
      </c>
      <c r="AJ18" s="44">
        <v>570.66666666666663</v>
      </c>
      <c r="AK18" s="44">
        <v>570.66666666666663</v>
      </c>
      <c r="AL18" s="44">
        <v>557.66666666666663</v>
      </c>
      <c r="AM18" s="44">
        <v>576.66666666666663</v>
      </c>
      <c r="AN18" s="44">
        <v>575</v>
      </c>
      <c r="AO18" s="44">
        <v>576.33333333333337</v>
      </c>
      <c r="AP18" s="44">
        <v>612.33333333333337</v>
      </c>
      <c r="AQ18" s="44">
        <v>570.66666666666663</v>
      </c>
      <c r="AR18" s="44">
        <v>555.33333333333337</v>
      </c>
      <c r="AS18" s="44">
        <v>602.66666666666663</v>
      </c>
      <c r="AT18" s="44">
        <v>568.66666666666663</v>
      </c>
      <c r="AU18" s="44">
        <v>551.66666666666663</v>
      </c>
      <c r="AV18" s="44">
        <v>544.33333333333337</v>
      </c>
      <c r="AW18" s="44">
        <v>536.33333333333337</v>
      </c>
      <c r="AX18" s="44">
        <v>589.66666666666663</v>
      </c>
      <c r="AY18" s="44">
        <v>597.66666666666663</v>
      </c>
      <c r="AZ18" s="44">
        <v>621.66666666666663</v>
      </c>
      <c r="BA18" s="44">
        <v>542.33333333333337</v>
      </c>
      <c r="BB18" s="52">
        <v>590.33333333333337</v>
      </c>
      <c r="BC18" s="29"/>
      <c r="BD18" s="53">
        <f>SUM(K18:BB18)</f>
        <v>23773</v>
      </c>
      <c r="BE18" s="47">
        <f>BD18/BD25-1</f>
        <v>-0.22386549134835143</v>
      </c>
      <c r="BF18" s="51"/>
      <c r="BG18" s="27"/>
      <c r="BH18" s="27"/>
      <c r="BI18" s="27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</row>
    <row r="19" spans="1:127" s="13" customFormat="1" x14ac:dyDescent="0.2">
      <c r="A19" s="133" t="s">
        <v>2</v>
      </c>
      <c r="B19" s="43">
        <v>21662.799999999999</v>
      </c>
      <c r="C19" s="43">
        <v>18978.8</v>
      </c>
      <c r="D19" s="43">
        <v>19412.666666666668</v>
      </c>
      <c r="E19" s="43">
        <v>21444.666666666668</v>
      </c>
      <c r="F19" s="43">
        <v>19429</v>
      </c>
      <c r="G19" s="43">
        <v>18165.2</v>
      </c>
      <c r="H19" s="43">
        <v>19384.313333333335</v>
      </c>
      <c r="I19" s="43">
        <v>19910.206666666669</v>
      </c>
      <c r="J19" s="43">
        <v>18254.113333333331</v>
      </c>
      <c r="K19" s="44">
        <v>18780.486666666668</v>
      </c>
      <c r="L19" s="44">
        <v>22484.596666666665</v>
      </c>
      <c r="M19" s="44">
        <v>15628.973333333333</v>
      </c>
      <c r="N19" s="44">
        <v>13671.643333333333</v>
      </c>
      <c r="O19" s="44">
        <v>13809.363333333333</v>
      </c>
      <c r="P19" s="44">
        <v>14206.673333333332</v>
      </c>
      <c r="Q19" s="44">
        <v>15044.313333333334</v>
      </c>
      <c r="R19" s="44">
        <v>13248.019999999999</v>
      </c>
      <c r="S19" s="44">
        <v>15094.446666666665</v>
      </c>
      <c r="T19" s="44">
        <v>15425.103333333333</v>
      </c>
      <c r="U19" s="44">
        <v>15134.89</v>
      </c>
      <c r="V19" s="44">
        <v>15688.823333333334</v>
      </c>
      <c r="W19" s="44">
        <v>16310.046666666667</v>
      </c>
      <c r="X19" s="44">
        <v>16881.603333333333</v>
      </c>
      <c r="Y19" s="44">
        <v>15794.666666666666</v>
      </c>
      <c r="Z19" s="44">
        <v>17149.27</v>
      </c>
      <c r="AA19" s="44">
        <v>17379</v>
      </c>
      <c r="AB19" s="44">
        <v>17570.206666666669</v>
      </c>
      <c r="AC19" s="44">
        <v>16505.313333333335</v>
      </c>
      <c r="AD19" s="44">
        <v>16159.223333333333</v>
      </c>
      <c r="AE19" s="44">
        <v>17993.560000000001</v>
      </c>
      <c r="AF19" s="44">
        <v>17782.416666666668</v>
      </c>
      <c r="AG19" s="44">
        <v>17829.899999999998</v>
      </c>
      <c r="AH19" s="44">
        <v>17547.053333333333</v>
      </c>
      <c r="AI19" s="44">
        <v>16557.86</v>
      </c>
      <c r="AJ19" s="44">
        <v>18353.68</v>
      </c>
      <c r="AK19" s="44">
        <v>16876.7</v>
      </c>
      <c r="AL19" s="44">
        <v>15495.383333333333</v>
      </c>
      <c r="AM19" s="44">
        <v>16637.153333333332</v>
      </c>
      <c r="AN19" s="44">
        <v>18391.826666666668</v>
      </c>
      <c r="AO19" s="44">
        <v>16281.343333333332</v>
      </c>
      <c r="AP19" s="44">
        <v>17697.893333333333</v>
      </c>
      <c r="AQ19" s="44">
        <v>17487.666666666668</v>
      </c>
      <c r="AR19" s="44">
        <v>17552.333333333332</v>
      </c>
      <c r="AS19" s="44">
        <v>17645.376666666667</v>
      </c>
      <c r="AT19" s="44">
        <v>17167.666666666668</v>
      </c>
      <c r="AU19" s="44">
        <v>16977.366666666665</v>
      </c>
      <c r="AV19" s="44">
        <v>17130</v>
      </c>
      <c r="AW19" s="44">
        <v>17434.573333333334</v>
      </c>
      <c r="AX19" s="44">
        <v>20646.303333333333</v>
      </c>
      <c r="AY19" s="44">
        <v>17905.963333333333</v>
      </c>
      <c r="AZ19" s="44">
        <v>17841.643333333333</v>
      </c>
      <c r="BA19" s="44">
        <v>16239.876666666665</v>
      </c>
      <c r="BB19" s="52">
        <v>18029.71</v>
      </c>
      <c r="BC19" s="29"/>
      <c r="BD19" s="53">
        <f>SUM(K19:BB19)</f>
        <v>741469.91333333345</v>
      </c>
      <c r="BE19" s="47">
        <f>BD19/BD26-1</f>
        <v>-0.13210407830678017</v>
      </c>
      <c r="BF19" s="52">
        <f>BD19-BD26</f>
        <v>-112860.53666666674</v>
      </c>
      <c r="BG19" s="29"/>
      <c r="BH19" s="29"/>
      <c r="BI19" s="29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</row>
    <row r="20" spans="1:127" s="13" customFormat="1" x14ac:dyDescent="0.2">
      <c r="A20" s="133" t="s">
        <v>3</v>
      </c>
      <c r="B20" s="43">
        <v>8116.7233333333324</v>
      </c>
      <c r="C20" s="43">
        <v>7262.623333333333</v>
      </c>
      <c r="D20" s="43">
        <v>7546</v>
      </c>
      <c r="E20" s="43">
        <v>8163.333333333333</v>
      </c>
      <c r="F20" s="43">
        <v>7323.333333333333</v>
      </c>
      <c r="G20" s="43">
        <v>7174.1500000000005</v>
      </c>
      <c r="H20" s="43">
        <v>7203.78</v>
      </c>
      <c r="I20" s="43">
        <v>7788.5566666666664</v>
      </c>
      <c r="J20" s="43">
        <v>7246.7633333333333</v>
      </c>
      <c r="K20" s="44">
        <v>7388.18</v>
      </c>
      <c r="L20" s="44">
        <v>8160.3533333333335</v>
      </c>
      <c r="M20" s="44">
        <v>5990.6433333333334</v>
      </c>
      <c r="N20" s="44">
        <v>5446.7166666666662</v>
      </c>
      <c r="O20" s="44">
        <v>5317.3966666666665</v>
      </c>
      <c r="P20" s="44">
        <v>5433.7633333333333</v>
      </c>
      <c r="Q20" s="44">
        <v>5746.5766666666668</v>
      </c>
      <c r="R20" s="44">
        <v>5116.336666666667</v>
      </c>
      <c r="S20" s="44">
        <v>5890.98</v>
      </c>
      <c r="T20" s="44">
        <v>5867.5533333333333</v>
      </c>
      <c r="U20" s="44">
        <v>5754.1033333333335</v>
      </c>
      <c r="V20" s="44">
        <v>6175.68</v>
      </c>
      <c r="W20" s="44">
        <v>6402.2966666666662</v>
      </c>
      <c r="X20" s="44">
        <v>6382.6466666666665</v>
      </c>
      <c r="Y20" s="44">
        <v>6108.666666666667</v>
      </c>
      <c r="Z20" s="44">
        <v>6599.7233333333324</v>
      </c>
      <c r="AA20" s="44">
        <v>6932.333333333333</v>
      </c>
      <c r="AB20" s="44">
        <v>6812.12</v>
      </c>
      <c r="AC20" s="44">
        <v>6392.5466666666662</v>
      </c>
      <c r="AD20" s="44">
        <v>6218.09</v>
      </c>
      <c r="AE20" s="44">
        <v>6831.5866666666661</v>
      </c>
      <c r="AF20" s="44">
        <v>6874.4199999999992</v>
      </c>
      <c r="AG20" s="44">
        <v>6622.9966666666669</v>
      </c>
      <c r="AH20" s="44">
        <v>6816.7333333333336</v>
      </c>
      <c r="AI20" s="44">
        <v>6201.6466666666665</v>
      </c>
      <c r="AJ20" s="44">
        <v>6912.4066666666668</v>
      </c>
      <c r="AK20" s="44">
        <v>6545.0233333333335</v>
      </c>
      <c r="AL20" s="44">
        <v>5909.82</v>
      </c>
      <c r="AM20" s="44">
        <v>6434.43</v>
      </c>
      <c r="AN20" s="44">
        <v>7337</v>
      </c>
      <c r="AO20" s="44">
        <v>6308.88</v>
      </c>
      <c r="AP20" s="44">
        <v>6788</v>
      </c>
      <c r="AQ20" s="44">
        <v>6615.0533333333333</v>
      </c>
      <c r="AR20" s="44">
        <v>6786.2366666666667</v>
      </c>
      <c r="AS20" s="44">
        <v>6709.333333333333</v>
      </c>
      <c r="AT20" s="44">
        <v>6546.333333333333</v>
      </c>
      <c r="AU20" s="44">
        <v>6362.3066666666664</v>
      </c>
      <c r="AV20" s="44">
        <v>6670.333333333333</v>
      </c>
      <c r="AW20" s="44">
        <v>6345.6466666666665</v>
      </c>
      <c r="AX20" s="44">
        <v>7685.4833333333336</v>
      </c>
      <c r="AY20" s="44">
        <v>6772.0166666666664</v>
      </c>
      <c r="AZ20" s="44">
        <v>7038.5766666666668</v>
      </c>
      <c r="BA20" s="44">
        <v>6308.833333333333</v>
      </c>
      <c r="BB20" s="52">
        <v>7041.6399999999994</v>
      </c>
      <c r="BC20" s="29"/>
      <c r="BD20" s="53">
        <f>SUM(K20:BB20)</f>
        <v>284601.44333333342</v>
      </c>
      <c r="BE20" s="47">
        <f>(BD20)/BD27-1</f>
        <v>-0.11645937699401609</v>
      </c>
      <c r="BF20" s="52">
        <f>BD20-BD27</f>
        <v>-37513.279999999853</v>
      </c>
      <c r="BG20" s="29"/>
      <c r="BH20" s="29"/>
      <c r="BI20" s="29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</row>
    <row r="21" spans="1:127" s="13" customFormat="1" x14ac:dyDescent="0.2">
      <c r="A21" s="133" t="s">
        <v>47</v>
      </c>
      <c r="B21" s="45">
        <f>B20/B19</f>
        <v>0.37468486683777408</v>
      </c>
      <c r="C21" s="45">
        <f t="shared" ref="C21" si="50">C20/C19</f>
        <v>0.38267031284029196</v>
      </c>
      <c r="D21" s="45">
        <f t="shared" ref="D21" si="51">D20/D19</f>
        <v>0.38871527181565296</v>
      </c>
      <c r="E21" s="45">
        <f t="shared" ref="E21" si="52">E20/E19</f>
        <v>0.38066963036652468</v>
      </c>
      <c r="F21" s="45">
        <f t="shared" ref="F21" si="53">F20/F19</f>
        <v>0.37692795992245265</v>
      </c>
      <c r="G21" s="45">
        <f t="shared" ref="G21" si="54">G20/G19</f>
        <v>0.39493922445114837</v>
      </c>
      <c r="H21" s="45">
        <f t="shared" ref="H21" si="55">H20/H19</f>
        <v>0.37162936216122516</v>
      </c>
      <c r="I21" s="45">
        <f t="shared" ref="I21" si="56">I20/I19</f>
        <v>0.39118411963579142</v>
      </c>
      <c r="J21" s="45">
        <f t="shared" ref="J21" si="57">J20/J19</f>
        <v>0.39699344476514342</v>
      </c>
      <c r="K21" s="45">
        <f t="shared" ref="K21" si="58">K20/K19</f>
        <v>0.39339662124481689</v>
      </c>
      <c r="L21" s="45">
        <f t="shared" ref="L21" si="59">L20/L19</f>
        <v>0.36293083012829974</v>
      </c>
      <c r="M21" s="45">
        <f t="shared" ref="M21" si="60">M20/M19</f>
        <v>0.38330370175733447</v>
      </c>
      <c r="N21" s="45">
        <f t="shared" ref="N21" si="61">N20/N19</f>
        <v>0.39839516975891459</v>
      </c>
      <c r="O21" s="45">
        <f t="shared" ref="O21" si="62">O20/O19</f>
        <v>0.38505733670077474</v>
      </c>
      <c r="P21" s="45">
        <f t="shared" ref="P21" si="63">P20/P19</f>
        <v>0.38247964219631997</v>
      </c>
      <c r="Q21" s="45">
        <f t="shared" ref="Q21" si="64">Q20/Q19</f>
        <v>0.38197666715263839</v>
      </c>
      <c r="R21" s="45">
        <f t="shared" ref="R21" si="65">R20/R19</f>
        <v>0.38619632719958663</v>
      </c>
      <c r="S21" s="45">
        <f t="shared" ref="S21" si="66">S20/S19</f>
        <v>0.39027465730222199</v>
      </c>
      <c r="T21" s="45">
        <f t="shared" ref="T21" si="67">T20/T19</f>
        <v>0.38038988825790687</v>
      </c>
      <c r="U21" s="45">
        <f t="shared" ref="U21" si="68">U20/U19</f>
        <v>0.38018798506849627</v>
      </c>
      <c r="V21" s="45">
        <f t="shared" ref="V21" si="69">V20/V19</f>
        <v>0.393635639129087</v>
      </c>
      <c r="W21" s="45">
        <f t="shared" ref="W21" si="70">W20/W19</f>
        <v>0.39253699253670638</v>
      </c>
      <c r="X21" s="45">
        <f t="shared" ref="X21" si="71">X20/X19</f>
        <v>0.37808296644809214</v>
      </c>
      <c r="Y21" s="45">
        <f t="shared" ref="Y21" si="72">Y20/Y19</f>
        <v>0.38675502279250384</v>
      </c>
      <c r="Z21" s="45">
        <f t="shared" ref="Z21" si="73">Z20/Z19</f>
        <v>0.38483989891892378</v>
      </c>
      <c r="AA21" s="45">
        <f t="shared" ref="AA21" si="74">AA20/AA19</f>
        <v>0.39889138231965782</v>
      </c>
      <c r="AB21" s="45">
        <f t="shared" ref="AB21" si="75">AB20/AB19</f>
        <v>0.38770858699821775</v>
      </c>
      <c r="AC21" s="45">
        <f t="shared" ref="AC21" si="76">AC20/AC19</f>
        <v>0.38730235152558945</v>
      </c>
      <c r="AD21" s="45">
        <f t="shared" ref="AD21" si="77">AD20/AD19</f>
        <v>0.38480129098613858</v>
      </c>
      <c r="AE21" s="45">
        <f t="shared" ref="AE21" si="78">AE20/AE19</f>
        <v>0.37966842951959845</v>
      </c>
      <c r="AF21" s="45">
        <f t="shared" ref="AF21" si="79">AF20/AF19</f>
        <v>0.38658525041122077</v>
      </c>
      <c r="AG21" s="45">
        <f t="shared" ref="AG21" si="80">AG20/AG19</f>
        <v>0.37145450432513183</v>
      </c>
      <c r="AH21" s="45">
        <f t="shared" ref="AH21" si="81">AH20/AH19</f>
        <v>0.38848308054001851</v>
      </c>
      <c r="AI21" s="45">
        <f t="shared" ref="AI21" si="82">AI20/AI19</f>
        <v>0.3745439728725008</v>
      </c>
      <c r="AJ21" s="45">
        <f t="shared" ref="AJ21" si="83">AJ20/AJ19</f>
        <v>0.37662238126995057</v>
      </c>
      <c r="AK21" s="45">
        <f t="shared" ref="AK21" si="84">AK20/AK19</f>
        <v>0.38781416588156059</v>
      </c>
      <c r="AL21" s="45">
        <f t="shared" ref="AL21" si="85">AL20/AL19</f>
        <v>0.3813923071710606</v>
      </c>
      <c r="AM21" s="45">
        <f t="shared" ref="AM21" si="86">AM20/AM19</f>
        <v>0.38675065806530207</v>
      </c>
      <c r="AN21" s="45">
        <f t="shared" ref="AN21" si="87">AN20/AN19</f>
        <v>0.39892720462060316</v>
      </c>
      <c r="AO21" s="45">
        <f t="shared" ref="AO21" si="88">AO20/AO19</f>
        <v>0.38749136793176159</v>
      </c>
      <c r="AP21" s="45">
        <f t="shared" ref="AP21" si="89">AP20/AP19</f>
        <v>0.38354847507273937</v>
      </c>
      <c r="AQ21" s="45">
        <f t="shared" ref="AQ21" si="90">AQ20/AQ19</f>
        <v>0.37826963764939098</v>
      </c>
      <c r="AR21" s="45">
        <f t="shared" ref="AR21" si="91">AR20/AR19</f>
        <v>0.38662874831456412</v>
      </c>
      <c r="AS21" s="45">
        <f t="shared" ref="AS21" si="92">AS20/AS19</f>
        <v>0.38023180009570023</v>
      </c>
      <c r="AT21" s="45">
        <f t="shared" ref="AT21" si="93">AT20/AT19</f>
        <v>0.38131759314991354</v>
      </c>
      <c r="AU21" s="45">
        <f t="shared" ref="AU21" si="94">AU20/AU19</f>
        <v>0.37475226821591884</v>
      </c>
      <c r="AV21" s="45">
        <f t="shared" ref="AV21" si="95">AV20/AV19</f>
        <v>0.38939482389569952</v>
      </c>
      <c r="AW21" s="45">
        <f t="shared" ref="AW21" si="96">AW20/AW19</f>
        <v>0.36396914024470917</v>
      </c>
      <c r="AX21" s="45">
        <f t="shared" ref="AX21" si="97">AX20/AX19</f>
        <v>0.37224500721759557</v>
      </c>
      <c r="AY21" s="45">
        <f t="shared" ref="AY21" si="98">AY20/AY19</f>
        <v>0.3781989575539918</v>
      </c>
      <c r="AZ21" s="45">
        <f t="shared" ref="AZ21" si="99">AZ20/AZ19</f>
        <v>0.39450271116655361</v>
      </c>
      <c r="BA21" s="45">
        <f t="shared" ref="BA21" si="100">BA20/BA19</f>
        <v>0.38847790921236475</v>
      </c>
      <c r="BB21" s="61">
        <f t="shared" ref="BB21" si="101">BB20/BB19</f>
        <v>0.39055758523015621</v>
      </c>
      <c r="BC21" s="29"/>
      <c r="BD21" s="53"/>
      <c r="BE21" s="47"/>
      <c r="BF21" s="52"/>
      <c r="BG21" s="29"/>
      <c r="BH21" s="29"/>
      <c r="BI21" s="29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</row>
    <row r="22" spans="1:127" s="21" customFormat="1" ht="14.25" customHeight="1" thickBot="1" x14ac:dyDescent="0.25">
      <c r="A22" s="134" t="s">
        <v>8</v>
      </c>
      <c r="B22" s="62">
        <f>B19/B18</f>
        <v>26.558398038414385</v>
      </c>
      <c r="C22" s="62">
        <f>C19/C18</f>
        <v>25.159699513919573</v>
      </c>
      <c r="D22" s="62">
        <f>D19/D18</f>
        <v>26.763786764705884</v>
      </c>
      <c r="E22" s="62">
        <f>E19/E18</f>
        <v>29.349452554744527</v>
      </c>
      <c r="F22" s="62">
        <f>F19/F18</f>
        <v>27.941994247363372</v>
      </c>
      <c r="G22" s="62">
        <f t="shared" ref="G22:J22" si="102">G19/G18</f>
        <v>27.412273641851108</v>
      </c>
      <c r="H22" s="62">
        <f t="shared" si="102"/>
        <v>30.899543039319873</v>
      </c>
      <c r="I22" s="62">
        <f t="shared" si="102"/>
        <v>29.540365974282892</v>
      </c>
      <c r="J22" s="62">
        <f t="shared" si="102"/>
        <v>27.258506719761073</v>
      </c>
      <c r="K22" s="59">
        <f t="shared" ref="K22:BB22" si="103">K19/K18</f>
        <v>27.204954128440367</v>
      </c>
      <c r="L22" s="59">
        <f t="shared" si="103"/>
        <v>30.113299107142854</v>
      </c>
      <c r="M22" s="59">
        <f t="shared" si="103"/>
        <v>34.324245973645681</v>
      </c>
      <c r="N22" s="59">
        <f t="shared" si="103"/>
        <v>35.603237847222225</v>
      </c>
      <c r="O22" s="59">
        <f t="shared" si="103"/>
        <v>37.356257889990978</v>
      </c>
      <c r="P22" s="59">
        <f t="shared" si="103"/>
        <v>36.996545138888884</v>
      </c>
      <c r="Q22" s="59">
        <f t="shared" si="103"/>
        <v>38.443730834752984</v>
      </c>
      <c r="R22" s="59">
        <f t="shared" si="103"/>
        <v>32.577098360655732</v>
      </c>
      <c r="S22" s="59">
        <f t="shared" si="103"/>
        <v>32.719176300578034</v>
      </c>
      <c r="T22" s="59">
        <f t="shared" si="103"/>
        <v>32.428388227049751</v>
      </c>
      <c r="U22" s="59">
        <f t="shared" si="103"/>
        <v>33.608193930421912</v>
      </c>
      <c r="V22" s="59">
        <f t="shared" si="103"/>
        <v>32.370337001375518</v>
      </c>
      <c r="W22" s="59">
        <f t="shared" si="103"/>
        <v>32.576657789613847</v>
      </c>
      <c r="X22" s="59">
        <f t="shared" si="103"/>
        <v>28.645254524886873</v>
      </c>
      <c r="Y22" s="59">
        <f t="shared" si="103"/>
        <v>29.522741433021807</v>
      </c>
      <c r="Z22" s="59">
        <f t="shared" si="103"/>
        <v>32.418279773156904</v>
      </c>
      <c r="AA22" s="59">
        <f t="shared" si="103"/>
        <v>32.484112149532713</v>
      </c>
      <c r="AB22" s="59">
        <f t="shared" si="103"/>
        <v>30.486188548293814</v>
      </c>
      <c r="AC22" s="59">
        <f t="shared" si="103"/>
        <v>30.00966060606061</v>
      </c>
      <c r="AD22" s="59">
        <f t="shared" si="103"/>
        <v>31.075429487179488</v>
      </c>
      <c r="AE22" s="59">
        <f t="shared" si="103"/>
        <v>32.775154826958108</v>
      </c>
      <c r="AF22" s="59">
        <f t="shared" si="103"/>
        <v>33.551729559748431</v>
      </c>
      <c r="AG22" s="59">
        <f t="shared" si="103"/>
        <v>30.169035532994918</v>
      </c>
      <c r="AH22" s="59">
        <f t="shared" si="103"/>
        <v>27.823023255813954</v>
      </c>
      <c r="AI22" s="59">
        <f t="shared" si="103"/>
        <v>31.45888537048765</v>
      </c>
      <c r="AJ22" s="59">
        <f t="shared" si="103"/>
        <v>32.161822429906543</v>
      </c>
      <c r="AK22" s="59">
        <f t="shared" si="103"/>
        <v>29.573656542056078</v>
      </c>
      <c r="AL22" s="59">
        <f t="shared" si="103"/>
        <v>27.786102809324568</v>
      </c>
      <c r="AM22" s="59">
        <f t="shared" si="103"/>
        <v>28.850554913294797</v>
      </c>
      <c r="AN22" s="59">
        <f t="shared" si="103"/>
        <v>31.98578550724638</v>
      </c>
      <c r="AO22" s="59">
        <f t="shared" si="103"/>
        <v>28.249872758820125</v>
      </c>
      <c r="AP22" s="59">
        <f t="shared" si="103"/>
        <v>28.90238432226456</v>
      </c>
      <c r="AQ22" s="59">
        <f t="shared" si="103"/>
        <v>30.644275700934582</v>
      </c>
      <c r="AR22" s="59">
        <f t="shared" si="103"/>
        <v>31.606842737094833</v>
      </c>
      <c r="AS22" s="59">
        <f t="shared" si="103"/>
        <v>29.278832964601772</v>
      </c>
      <c r="AT22" s="59">
        <f t="shared" si="103"/>
        <v>30.189331770222747</v>
      </c>
      <c r="AU22" s="59">
        <f t="shared" si="103"/>
        <v>30.774682779456192</v>
      </c>
      <c r="AV22" s="59">
        <f t="shared" si="103"/>
        <v>31.469687691365582</v>
      </c>
      <c r="AW22" s="59">
        <f t="shared" si="103"/>
        <v>32.506973275326288</v>
      </c>
      <c r="AX22" s="59">
        <f t="shared" si="103"/>
        <v>35.013516110797063</v>
      </c>
      <c r="AY22" s="59">
        <f t="shared" si="103"/>
        <v>29.9597824874512</v>
      </c>
      <c r="AZ22" s="59">
        <f t="shared" si="103"/>
        <v>28.699694369973191</v>
      </c>
      <c r="BA22" s="59">
        <f t="shared" si="103"/>
        <v>29.944456054087272</v>
      </c>
      <c r="BB22" s="60">
        <f t="shared" si="103"/>
        <v>30.541575381140596</v>
      </c>
      <c r="BC22" s="40"/>
      <c r="BD22" s="54">
        <f>AVERAGE(K22:AR22)</f>
        <v>31.661850450554606</v>
      </c>
      <c r="BE22" s="47"/>
      <c r="BF22" s="52"/>
      <c r="BG22" s="29"/>
      <c r="BH22" s="29"/>
      <c r="BI22" s="29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36"/>
      <c r="CG22" s="36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</row>
    <row r="23" spans="1:127" s="77" customFormat="1" ht="19" x14ac:dyDescent="0.25">
      <c r="A23" s="136">
        <v>2019</v>
      </c>
      <c r="B23" s="78"/>
      <c r="C23" s="78"/>
      <c r="D23" s="78"/>
      <c r="E23" s="78"/>
      <c r="F23" s="78"/>
      <c r="G23" s="78"/>
      <c r="H23" s="78"/>
      <c r="I23" s="78"/>
      <c r="J23" s="78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4"/>
      <c r="BC23" s="85"/>
      <c r="BD23" s="86" t="s">
        <v>76</v>
      </c>
      <c r="BE23" s="87"/>
      <c r="BF23" s="88"/>
      <c r="BG23" s="76"/>
      <c r="BH23" s="76"/>
      <c r="BI23" s="76"/>
      <c r="BJ23" s="75"/>
      <c r="BK23" s="76"/>
      <c r="BL23" s="76"/>
      <c r="BM23" s="76"/>
      <c r="BN23" s="76"/>
      <c r="BO23" s="76"/>
      <c r="BP23" s="76"/>
      <c r="BQ23" s="76"/>
      <c r="BR23" s="76"/>
      <c r="BS23" s="75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82"/>
      <c r="DC23" s="82"/>
      <c r="DD23" s="82"/>
      <c r="DE23" s="82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</row>
    <row r="24" spans="1:127" s="13" customFormat="1" x14ac:dyDescent="0.2">
      <c r="A24" s="133" t="s">
        <v>4</v>
      </c>
      <c r="B24" s="46"/>
      <c r="C24" s="46"/>
      <c r="D24" s="46"/>
      <c r="E24" s="46"/>
      <c r="F24" s="46"/>
      <c r="G24" s="46"/>
      <c r="H24" s="46"/>
      <c r="I24" s="46"/>
      <c r="J24" s="43">
        <v>1647</v>
      </c>
      <c r="K24" s="44">
        <v>1619.3333333333333</v>
      </c>
      <c r="L24" s="44">
        <v>1586.3333333333333</v>
      </c>
      <c r="M24" s="44">
        <v>1485.6666666666667</v>
      </c>
      <c r="N24" s="44">
        <v>1643</v>
      </c>
      <c r="O24" s="44">
        <v>1620.6666666666667</v>
      </c>
      <c r="P24" s="44">
        <v>1558.6666666666667</v>
      </c>
      <c r="Q24" s="44">
        <v>1688.6666666666667</v>
      </c>
      <c r="R24" s="44">
        <v>1614.6666666666667</v>
      </c>
      <c r="S24" s="44">
        <v>1649.6666666666667</v>
      </c>
      <c r="T24" s="44">
        <v>1546.3333333333333</v>
      </c>
      <c r="U24" s="44">
        <v>1513.6666666666667</v>
      </c>
      <c r="V24" s="44">
        <v>1521.3333333333333</v>
      </c>
      <c r="W24" s="44">
        <v>1585.6666666666667</v>
      </c>
      <c r="X24" s="44">
        <v>1584</v>
      </c>
      <c r="Y24" s="44">
        <v>1448.3333333333333</v>
      </c>
      <c r="Z24" s="44">
        <v>1406.6666666666667</v>
      </c>
      <c r="AA24" s="44">
        <v>1452</v>
      </c>
      <c r="AB24" s="44">
        <v>1563</v>
      </c>
      <c r="AC24" s="44">
        <v>1349.3333333333333</v>
      </c>
      <c r="AD24" s="44">
        <v>1435.3333333333333</v>
      </c>
      <c r="AE24" s="44">
        <v>1295.3333333333333</v>
      </c>
      <c r="AF24" s="44">
        <v>1582.3333333333333</v>
      </c>
      <c r="AG24" s="44">
        <v>1534.6666666666667</v>
      </c>
      <c r="AH24" s="44">
        <v>1735</v>
      </c>
      <c r="AI24" s="44">
        <v>1610</v>
      </c>
      <c r="AJ24" s="44">
        <v>1475</v>
      </c>
      <c r="AK24" s="44">
        <v>1373</v>
      </c>
      <c r="AL24" s="44">
        <v>1466.3333333333333</v>
      </c>
      <c r="AM24" s="44">
        <v>1447</v>
      </c>
      <c r="AN24" s="44">
        <v>1700</v>
      </c>
      <c r="AO24" s="44">
        <v>1553</v>
      </c>
      <c r="AP24" s="44">
        <v>1440.3333333333333</v>
      </c>
      <c r="AQ24" s="44">
        <v>1430.6666666666667</v>
      </c>
      <c r="AR24" s="44">
        <v>1485.6666666666667</v>
      </c>
      <c r="AS24" s="44">
        <v>1512.3333333333333</v>
      </c>
      <c r="AT24" s="44">
        <v>1542.6666666666667</v>
      </c>
      <c r="AU24" s="44">
        <v>1489.6666666666667</v>
      </c>
      <c r="AV24" s="44">
        <v>1460</v>
      </c>
      <c r="AW24" s="44">
        <v>1623.3333333333333</v>
      </c>
      <c r="AX24" s="44">
        <v>1614.3333333333333</v>
      </c>
      <c r="AY24" s="44">
        <v>1519</v>
      </c>
      <c r="AZ24" s="44">
        <v>1582.3333333333333</v>
      </c>
      <c r="BA24" s="44">
        <v>1499.6666666666667</v>
      </c>
      <c r="BB24" s="52">
        <v>1602.3333333333333</v>
      </c>
      <c r="BC24" s="29"/>
      <c r="BD24" s="53">
        <f>SUM(K24:BB24)</f>
        <v>67446.333333333328</v>
      </c>
      <c r="BE24" s="48"/>
      <c r="BF24" s="51"/>
      <c r="BG24" s="27"/>
      <c r="BH24" s="27"/>
      <c r="BI24" s="31"/>
      <c r="BJ24" s="29"/>
      <c r="BK24" s="29"/>
      <c r="BL24" s="29"/>
      <c r="BM24" s="29"/>
      <c r="BN24" s="29"/>
      <c r="BO24" s="29"/>
      <c r="BP24" s="29"/>
      <c r="BQ24" s="29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</row>
    <row r="25" spans="1:127" s="13" customFormat="1" x14ac:dyDescent="0.2">
      <c r="A25" s="133" t="s">
        <v>5</v>
      </c>
      <c r="B25" s="46"/>
      <c r="C25" s="46"/>
      <c r="D25" s="46"/>
      <c r="E25" s="46"/>
      <c r="F25" s="46"/>
      <c r="G25" s="46"/>
      <c r="H25" s="46"/>
      <c r="I25" s="46"/>
      <c r="J25" s="43">
        <v>754.33333333333337</v>
      </c>
      <c r="K25" s="44">
        <v>747.66666666666663</v>
      </c>
      <c r="L25" s="44">
        <v>749.33333333333337</v>
      </c>
      <c r="M25" s="44">
        <v>696.33333333333337</v>
      </c>
      <c r="N25" s="44">
        <v>699</v>
      </c>
      <c r="O25" s="44">
        <v>723</v>
      </c>
      <c r="P25" s="44">
        <v>731.66666666666663</v>
      </c>
      <c r="Q25" s="44">
        <v>803.66666666666663</v>
      </c>
      <c r="R25" s="44">
        <v>738.66666666666663</v>
      </c>
      <c r="S25" s="44">
        <v>765.33333333333337</v>
      </c>
      <c r="T25" s="44">
        <v>711.33333333333337</v>
      </c>
      <c r="U25" s="44">
        <v>710.66666666666663</v>
      </c>
      <c r="V25" s="44">
        <v>706</v>
      </c>
      <c r="W25" s="44">
        <v>709</v>
      </c>
      <c r="X25" s="44">
        <v>702</v>
      </c>
      <c r="Y25" s="44">
        <v>669</v>
      </c>
      <c r="Z25" s="44">
        <v>669.33333333333337</v>
      </c>
      <c r="AA25" s="44">
        <v>643.66666666666663</v>
      </c>
      <c r="AB25" s="44">
        <v>690.66666666666663</v>
      </c>
      <c r="AC25" s="44">
        <v>621.33333333333337</v>
      </c>
      <c r="AD25" s="44">
        <v>631.33333333333337</v>
      </c>
      <c r="AE25" s="44">
        <v>578</v>
      </c>
      <c r="AF25" s="44">
        <v>693.66666666666663</v>
      </c>
      <c r="AG25" s="44">
        <v>670.33333333333337</v>
      </c>
      <c r="AH25" s="44">
        <v>810.33333333333337</v>
      </c>
      <c r="AI25" s="44">
        <v>709</v>
      </c>
      <c r="AJ25" s="44">
        <v>655</v>
      </c>
      <c r="AK25" s="44">
        <v>639</v>
      </c>
      <c r="AL25" s="44">
        <v>664</v>
      </c>
      <c r="AM25" s="44">
        <v>647.66666666666663</v>
      </c>
      <c r="AN25" s="44">
        <v>760.33333333333337</v>
      </c>
      <c r="AO25" s="44">
        <v>700</v>
      </c>
      <c r="AP25" s="44">
        <v>675.66666666666663</v>
      </c>
      <c r="AQ25" s="44">
        <v>642.66666666666663</v>
      </c>
      <c r="AR25" s="44">
        <v>662.33333333333337</v>
      </c>
      <c r="AS25" s="44">
        <v>672.66666666666663</v>
      </c>
      <c r="AT25" s="44">
        <v>694.66666666666663</v>
      </c>
      <c r="AU25" s="44">
        <v>676.33333333333337</v>
      </c>
      <c r="AV25" s="44">
        <v>650</v>
      </c>
      <c r="AW25" s="44">
        <v>717.33333333333337</v>
      </c>
      <c r="AX25" s="44">
        <v>754</v>
      </c>
      <c r="AY25" s="44">
        <v>688</v>
      </c>
      <c r="AZ25" s="44">
        <v>731</v>
      </c>
      <c r="BA25" s="44">
        <v>693.66666666666663</v>
      </c>
      <c r="BB25" s="52">
        <v>725.33333333333337</v>
      </c>
      <c r="BC25" s="29"/>
      <c r="BD25" s="53">
        <f>SUM(K25:BB25)</f>
        <v>30630.000000000004</v>
      </c>
      <c r="BE25" s="48"/>
      <c r="BF25" s="51"/>
      <c r="BG25" s="27"/>
      <c r="BH25" s="27"/>
      <c r="BI25" s="32"/>
      <c r="BJ25" s="29"/>
      <c r="BK25" s="29"/>
      <c r="BL25" s="29"/>
      <c r="BM25" s="29"/>
      <c r="BN25" s="29"/>
      <c r="BO25" s="29"/>
      <c r="BP25" s="29"/>
      <c r="BQ25" s="29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</row>
    <row r="26" spans="1:127" s="13" customFormat="1" x14ac:dyDescent="0.2">
      <c r="A26" s="133" t="s">
        <v>2</v>
      </c>
      <c r="B26" s="46"/>
      <c r="C26" s="46"/>
      <c r="D26" s="46"/>
      <c r="E26" s="46"/>
      <c r="F26" s="46"/>
      <c r="G26" s="46"/>
      <c r="H26" s="46"/>
      <c r="I26" s="46"/>
      <c r="J26" s="43">
        <v>20400.45</v>
      </c>
      <c r="K26" s="44">
        <v>20109.52</v>
      </c>
      <c r="L26" s="44">
        <v>19756.323333333334</v>
      </c>
      <c r="M26" s="44">
        <v>19026.25</v>
      </c>
      <c r="N26" s="44">
        <v>21008.836666666666</v>
      </c>
      <c r="O26" s="44">
        <v>20271.766666666666</v>
      </c>
      <c r="P26" s="44">
        <v>18525.283333333333</v>
      </c>
      <c r="Q26" s="44">
        <v>20912.373333333333</v>
      </c>
      <c r="R26" s="44">
        <v>21210.296666666665</v>
      </c>
      <c r="S26" s="44">
        <v>19486.079999999998</v>
      </c>
      <c r="T26" s="44">
        <v>19508.136666666669</v>
      </c>
      <c r="U26" s="44">
        <v>19345.803333333333</v>
      </c>
      <c r="V26" s="44">
        <v>19136.12</v>
      </c>
      <c r="W26" s="44">
        <v>20248.116666666665</v>
      </c>
      <c r="X26" s="44">
        <v>20373.59</v>
      </c>
      <c r="Y26" s="44">
        <v>19326.333333333332</v>
      </c>
      <c r="Z26" s="44">
        <v>17719.973333333332</v>
      </c>
      <c r="AA26" s="44">
        <v>19132.333333333332</v>
      </c>
      <c r="AB26" s="44">
        <v>20232.560000000001</v>
      </c>
      <c r="AC26" s="44">
        <v>16505.313333333335</v>
      </c>
      <c r="AD26" s="44">
        <v>18031.903333333332</v>
      </c>
      <c r="AE26" s="44">
        <v>17054.266666666666</v>
      </c>
      <c r="AF26" s="44">
        <v>19754.926666666666</v>
      </c>
      <c r="AG26" s="44">
        <v>19511.43</v>
      </c>
      <c r="AH26" s="44">
        <v>20251.713333333333</v>
      </c>
      <c r="AI26" s="44">
        <v>20697.036666666667</v>
      </c>
      <c r="AJ26" s="44">
        <v>18475.27</v>
      </c>
      <c r="AK26" s="44">
        <v>18404.3</v>
      </c>
      <c r="AL26" s="44">
        <v>18168.756666666664</v>
      </c>
      <c r="AM26" s="44">
        <v>19048.313333333335</v>
      </c>
      <c r="AN26" s="44">
        <v>21701</v>
      </c>
      <c r="AO26" s="44">
        <v>19717.223333333332</v>
      </c>
      <c r="AP26" s="44">
        <v>18583</v>
      </c>
      <c r="AQ26" s="44">
        <v>17104.666666666668</v>
      </c>
      <c r="AR26" s="44">
        <v>19324</v>
      </c>
      <c r="AS26" s="44">
        <v>18613</v>
      </c>
      <c r="AT26" s="44">
        <v>19457.333333333332</v>
      </c>
      <c r="AU26" s="44">
        <v>18302.333333333332</v>
      </c>
      <c r="AV26" s="44">
        <v>19216</v>
      </c>
      <c r="AW26" s="44">
        <v>20157.37</v>
      </c>
      <c r="AX26" s="44">
        <v>22348.190000000002</v>
      </c>
      <c r="AY26" s="44">
        <v>18587.843333333334</v>
      </c>
      <c r="AZ26" s="44">
        <v>20009.623333333333</v>
      </c>
      <c r="BA26" s="44">
        <v>18834.04</v>
      </c>
      <c r="BB26" s="52">
        <v>21141.899999999998</v>
      </c>
      <c r="BC26" s="29"/>
      <c r="BD26" s="53">
        <f>SUM(K26:BB26)</f>
        <v>854330.45000000019</v>
      </c>
      <c r="BE26" s="48"/>
      <c r="BF26" s="51"/>
      <c r="BG26" s="27"/>
      <c r="BH26" s="27"/>
      <c r="BI26" s="32"/>
      <c r="BJ26" s="29"/>
      <c r="BK26" s="29"/>
      <c r="BL26" s="29"/>
      <c r="BM26" s="29"/>
      <c r="BN26" s="29"/>
      <c r="BO26" s="29"/>
      <c r="BP26" s="29"/>
      <c r="BQ26" s="29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</row>
    <row r="27" spans="1:127" s="13" customFormat="1" x14ac:dyDescent="0.2">
      <c r="A27" s="135" t="s">
        <v>3</v>
      </c>
      <c r="B27" s="46"/>
      <c r="C27" s="46"/>
      <c r="D27" s="46"/>
      <c r="E27" s="46"/>
      <c r="F27" s="46"/>
      <c r="G27" s="46"/>
      <c r="H27" s="46"/>
      <c r="I27" s="46"/>
      <c r="J27" s="43">
        <v>7517</v>
      </c>
      <c r="K27" s="44">
        <v>7393.583333333333</v>
      </c>
      <c r="L27" s="44">
        <v>7099.18</v>
      </c>
      <c r="M27" s="44">
        <v>7105.4466666666667</v>
      </c>
      <c r="N27" s="44">
        <v>7589.0133333333333</v>
      </c>
      <c r="O27" s="44">
        <v>7696.94</v>
      </c>
      <c r="P27" s="44">
        <v>7039.3533333333335</v>
      </c>
      <c r="Q27" s="44">
        <v>7704.166666666667</v>
      </c>
      <c r="R27" s="44">
        <v>7289.7033333333338</v>
      </c>
      <c r="S27" s="44">
        <v>7332.59</v>
      </c>
      <c r="T27" s="44">
        <v>7216.4433333333336</v>
      </c>
      <c r="U27" s="44">
        <v>7041.956666666666</v>
      </c>
      <c r="V27" s="44">
        <v>7111.8433333333332</v>
      </c>
      <c r="W27" s="44">
        <v>7761.8633333333337</v>
      </c>
      <c r="X27" s="44">
        <v>7396.41</v>
      </c>
      <c r="Y27" s="44">
        <v>6946.333333333333</v>
      </c>
      <c r="Z27" s="44">
        <v>6822.2033333333338</v>
      </c>
      <c r="AA27" s="44">
        <v>7193</v>
      </c>
      <c r="AB27" s="44">
        <v>7828.0033333333331</v>
      </c>
      <c r="AC27" s="44">
        <v>7486.1933333333336</v>
      </c>
      <c r="AD27" s="44">
        <v>6880</v>
      </c>
      <c r="AE27" s="44">
        <v>6334.5633333333326</v>
      </c>
      <c r="AF27" s="44">
        <v>7520.57</v>
      </c>
      <c r="AG27" s="44">
        <v>7229.4633333333331</v>
      </c>
      <c r="AH27" s="44">
        <v>7722.41</v>
      </c>
      <c r="AI27" s="44">
        <v>7821.44</v>
      </c>
      <c r="AJ27" s="44">
        <v>7136.6066666666666</v>
      </c>
      <c r="AK27" s="44">
        <v>6765.6133333333337</v>
      </c>
      <c r="AL27" s="44">
        <v>6892.34</v>
      </c>
      <c r="AM27" s="44">
        <v>6780.2133333333331</v>
      </c>
      <c r="AN27" s="44">
        <v>7985.333333333333</v>
      </c>
      <c r="AO27" s="44">
        <v>7706.9433333333336</v>
      </c>
      <c r="AP27" s="44">
        <v>6860.666666666667</v>
      </c>
      <c r="AQ27" s="44">
        <v>6656</v>
      </c>
      <c r="AR27" s="44">
        <v>7224</v>
      </c>
      <c r="AS27" s="44">
        <v>7077</v>
      </c>
      <c r="AT27" s="44">
        <v>7432.666666666667</v>
      </c>
      <c r="AU27" s="44">
        <v>7132.666666666667</v>
      </c>
      <c r="AV27" s="44">
        <v>7234.333333333333</v>
      </c>
      <c r="AW27" s="44">
        <v>7631.123333333333</v>
      </c>
      <c r="AX27" s="44">
        <v>8180.47</v>
      </c>
      <c r="AY27" s="44">
        <v>7298.91</v>
      </c>
      <c r="AZ27" s="44">
        <v>8381.7133333333331</v>
      </c>
      <c r="BA27" s="44">
        <v>7254.87</v>
      </c>
      <c r="BB27" s="52">
        <v>7920.5800000000008</v>
      </c>
      <c r="BC27" s="29"/>
      <c r="BD27" s="53">
        <f>SUM(K27:BB27)</f>
        <v>322114.72333333327</v>
      </c>
      <c r="BE27" s="48"/>
      <c r="BF27" s="51"/>
      <c r="BG27" s="27"/>
      <c r="BH27" s="27"/>
      <c r="BI27" s="32"/>
      <c r="BJ27" s="29"/>
      <c r="BK27" s="29"/>
      <c r="BL27" s="29"/>
      <c r="BM27" s="29"/>
      <c r="BN27" s="29"/>
      <c r="BO27" s="29"/>
      <c r="BP27" s="29"/>
      <c r="BQ27" s="29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</row>
    <row r="28" spans="1:127" s="13" customFormat="1" x14ac:dyDescent="0.2">
      <c r="A28" s="133" t="s">
        <v>47</v>
      </c>
      <c r="B28" s="45"/>
      <c r="C28" s="45"/>
      <c r="D28" s="45"/>
      <c r="E28" s="45"/>
      <c r="F28" s="45"/>
      <c r="G28" s="45"/>
      <c r="H28" s="45"/>
      <c r="I28" s="45"/>
      <c r="J28" s="45">
        <f t="shared" ref="J28:K28" si="104">J27/J26</f>
        <v>0.36847226409221362</v>
      </c>
      <c r="K28" s="45">
        <f t="shared" si="104"/>
        <v>0.36766582858931157</v>
      </c>
      <c r="L28" s="45">
        <f t="shared" ref="L28" si="105">L27/L26</f>
        <v>0.35933710337804081</v>
      </c>
      <c r="M28" s="45">
        <f t="shared" ref="M28" si="106">M27/M26</f>
        <v>0.37345491973808115</v>
      </c>
      <c r="N28" s="45">
        <f t="shared" ref="N28" si="107">N27/N26</f>
        <v>0.36122958418608297</v>
      </c>
      <c r="O28" s="45">
        <f t="shared" ref="O28" si="108">O27/O26</f>
        <v>0.37968767727857955</v>
      </c>
      <c r="P28" s="45">
        <f t="shared" ref="P28" si="109">P27/P26</f>
        <v>0.37998627101519816</v>
      </c>
      <c r="Q28" s="45">
        <f t="shared" ref="Q28" si="110">Q27/Q26</f>
        <v>0.36840231110385685</v>
      </c>
      <c r="R28" s="45">
        <f t="shared" ref="R28" si="111">R27/R26</f>
        <v>0.34368700484937431</v>
      </c>
      <c r="S28" s="45">
        <f t="shared" ref="S28" si="112">S27/S26</f>
        <v>0.37629887591552541</v>
      </c>
      <c r="T28" s="45">
        <f t="shared" ref="T28" si="113">T27/T26</f>
        <v>0.36991966258181841</v>
      </c>
      <c r="U28" s="45">
        <f t="shared" ref="U28" si="114">U27/U26</f>
        <v>0.36400435512198076</v>
      </c>
      <c r="V28" s="45">
        <f t="shared" ref="V28" si="115">V27/V26</f>
        <v>0.37164500083263136</v>
      </c>
      <c r="W28" s="45">
        <f t="shared" ref="W28" si="116">W27/W26</f>
        <v>0.38333754497331857</v>
      </c>
      <c r="X28" s="45">
        <f t="shared" ref="X28" si="117">X27/X26</f>
        <v>0.36303911092743102</v>
      </c>
      <c r="Y28" s="45">
        <f t="shared" ref="Y28" si="118">Y27/Y26</f>
        <v>0.35942323944876592</v>
      </c>
      <c r="Z28" s="45">
        <f t="shared" ref="Z28" si="119">Z27/Z26</f>
        <v>0.38500076749551171</v>
      </c>
      <c r="AA28" s="45">
        <f t="shared" ref="AA28" si="120">AA27/AA26</f>
        <v>0.37596041604961933</v>
      </c>
      <c r="AB28" s="45">
        <f t="shared" ref="AB28" si="121">AB27/AB26</f>
        <v>0.38690127859911611</v>
      </c>
      <c r="AC28" s="45">
        <f t="shared" ref="AC28" si="122">AC27/AC26</f>
        <v>0.45356263053877194</v>
      </c>
      <c r="AD28" s="45">
        <f t="shared" ref="AD28" si="123">AD27/AD26</f>
        <v>0.38154596732347174</v>
      </c>
      <c r="AE28" s="45">
        <f t="shared" ref="AE28" si="124">AE27/AE26</f>
        <v>0.37143569155714695</v>
      </c>
      <c r="AF28" s="45">
        <f t="shared" ref="AF28" si="125">AF27/AF26</f>
        <v>0.38069338990206325</v>
      </c>
      <c r="AG28" s="45">
        <f t="shared" ref="AG28" si="126">AG27/AG26</f>
        <v>0.37052452502627092</v>
      </c>
      <c r="AH28" s="45">
        <f t="shared" ref="AH28" si="127">AH27/AH26</f>
        <v>0.38132131701120264</v>
      </c>
      <c r="AI28" s="45">
        <f t="shared" ref="AI28" si="128">AI27/AI26</f>
        <v>0.37790144192944847</v>
      </c>
      <c r="AJ28" s="45">
        <f t="shared" ref="AJ28" si="129">AJ27/AJ26</f>
        <v>0.38627888342993993</v>
      </c>
      <c r="AK28" s="45">
        <f t="shared" ref="AK28" si="130">AK27/AK26</f>
        <v>0.3676104678435656</v>
      </c>
      <c r="AL28" s="45">
        <f t="shared" ref="AL28" si="131">AL27/AL26</f>
        <v>0.37935121959363582</v>
      </c>
      <c r="AM28" s="45">
        <f t="shared" ref="AM28" si="132">AM27/AM26</f>
        <v>0.35594822568717366</v>
      </c>
      <c r="AN28" s="45">
        <f t="shared" ref="AN28" si="133">AN27/AN26</f>
        <v>0.36797075403591228</v>
      </c>
      <c r="AO28" s="45">
        <f t="shared" ref="AO28" si="134">AO27/AO26</f>
        <v>0.39087366426002856</v>
      </c>
      <c r="AP28" s="45">
        <f t="shared" ref="AP28" si="135">AP27/AP26</f>
        <v>0.36919047875298211</v>
      </c>
      <c r="AQ28" s="45">
        <f t="shared" ref="AQ28" si="136">AQ27/AQ26</f>
        <v>0.38913356978602326</v>
      </c>
      <c r="AR28" s="45">
        <f t="shared" ref="AR28" si="137">AR27/AR26</f>
        <v>0.37383564479403852</v>
      </c>
      <c r="AS28" s="45">
        <f t="shared" ref="AS28" si="138">AS27/AS26</f>
        <v>0.38021812711545694</v>
      </c>
      <c r="AT28" s="45">
        <f t="shared" ref="AT28" si="139">AT27/AT26</f>
        <v>0.38199821832385394</v>
      </c>
      <c r="AU28" s="45">
        <f t="shared" ref="AU28" si="140">AU27/AU26</f>
        <v>0.38971351558089135</v>
      </c>
      <c r="AV28" s="45">
        <f t="shared" ref="AV28" si="141">AV27/AV26</f>
        <v>0.37647446572300858</v>
      </c>
      <c r="AW28" s="45">
        <f t="shared" ref="AW28" si="142">AW27/AW26</f>
        <v>0.37857733093817958</v>
      </c>
      <c r="AX28" s="45">
        <f t="shared" ref="AX28" si="143">AX27/AX26</f>
        <v>0.36604619881968065</v>
      </c>
      <c r="AY28" s="45">
        <f t="shared" ref="AY28" si="144">AY27/AY26</f>
        <v>0.39267115980641826</v>
      </c>
      <c r="AZ28" s="45">
        <f t="shared" ref="AZ28" si="145">AZ27/AZ26</f>
        <v>0.41888411359400901</v>
      </c>
      <c r="BA28" s="45">
        <f t="shared" ref="BA28" si="146">BA27/BA26</f>
        <v>0.3851998827654608</v>
      </c>
      <c r="BB28" s="61">
        <f t="shared" ref="BB28" si="147">BB27/BB26</f>
        <v>0.37463898703522397</v>
      </c>
      <c r="BC28" s="29"/>
      <c r="BD28" s="53"/>
      <c r="BE28" s="47"/>
      <c r="BF28" s="52"/>
      <c r="BG28" s="29"/>
      <c r="BH28" s="29"/>
      <c r="BI28" s="15"/>
      <c r="BJ28" s="28"/>
      <c r="BK28" s="28"/>
      <c r="BL28" s="28"/>
      <c r="BM28" s="28"/>
      <c r="BN28" s="28"/>
      <c r="BO28" s="28"/>
      <c r="BP28" s="28"/>
      <c r="BQ28" s="28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</row>
    <row r="29" spans="1:127" s="21" customFormat="1" ht="16" thickBot="1" x14ac:dyDescent="0.25">
      <c r="A29" s="134" t="s">
        <v>8</v>
      </c>
      <c r="B29" s="63"/>
      <c r="C29" s="63"/>
      <c r="D29" s="63"/>
      <c r="E29" s="63"/>
      <c r="F29" s="63"/>
      <c r="G29" s="63"/>
      <c r="H29" s="63"/>
      <c r="I29" s="63"/>
      <c r="J29" s="59">
        <f t="shared" ref="J29" si="148">J26/J25</f>
        <v>27.044343791427309</v>
      </c>
      <c r="K29" s="59">
        <f t="shared" ref="K29:AQ29" si="149">K26/K25</f>
        <v>26.896370931787786</v>
      </c>
      <c r="L29" s="59">
        <f t="shared" si="149"/>
        <v>26.365200177935943</v>
      </c>
      <c r="M29" s="59">
        <f t="shared" si="149"/>
        <v>27.323480134035421</v>
      </c>
      <c r="N29" s="59">
        <f t="shared" si="149"/>
        <v>30.055560324272768</v>
      </c>
      <c r="O29" s="59">
        <f t="shared" si="149"/>
        <v>28.038404794836328</v>
      </c>
      <c r="P29" s="59">
        <f t="shared" si="149"/>
        <v>25.319293849658315</v>
      </c>
      <c r="Q29" s="59">
        <f t="shared" si="149"/>
        <v>26.021202820406472</v>
      </c>
      <c r="R29" s="59">
        <f t="shared" si="149"/>
        <v>28.714300541516245</v>
      </c>
      <c r="S29" s="59">
        <f t="shared" si="149"/>
        <v>25.460905923344946</v>
      </c>
      <c r="T29" s="59">
        <f t="shared" si="149"/>
        <v>27.424746954076852</v>
      </c>
      <c r="U29" s="59">
        <f t="shared" si="149"/>
        <v>27.222049718574109</v>
      </c>
      <c r="V29" s="59">
        <f t="shared" si="149"/>
        <v>27.104985835694048</v>
      </c>
      <c r="W29" s="59">
        <f t="shared" si="149"/>
        <v>28.558697696285847</v>
      </c>
      <c r="X29" s="59">
        <f t="shared" si="149"/>
        <v>29.022207977207977</v>
      </c>
      <c r="Y29" s="59">
        <f t="shared" si="149"/>
        <v>28.888390632785249</v>
      </c>
      <c r="Z29" s="59">
        <f t="shared" si="149"/>
        <v>26.474063745019915</v>
      </c>
      <c r="AA29" s="59">
        <f t="shared" si="149"/>
        <v>29.723977213878818</v>
      </c>
      <c r="AB29" s="59">
        <f t="shared" si="149"/>
        <v>29.294247104247109</v>
      </c>
      <c r="AC29" s="59">
        <f t="shared" si="149"/>
        <v>26.564345493562232</v>
      </c>
      <c r="AD29" s="59">
        <f t="shared" si="149"/>
        <v>28.561620908130937</v>
      </c>
      <c r="AE29" s="59">
        <f t="shared" si="149"/>
        <v>29.505651672433679</v>
      </c>
      <c r="AF29" s="59">
        <f t="shared" si="149"/>
        <v>28.478990869774147</v>
      </c>
      <c r="AG29" s="59">
        <f t="shared" si="149"/>
        <v>29.107056190949773</v>
      </c>
      <c r="AH29" s="59">
        <f t="shared" si="149"/>
        <v>24.991830522418756</v>
      </c>
      <c r="AI29" s="59">
        <f t="shared" si="149"/>
        <v>29.191871180065821</v>
      </c>
      <c r="AJ29" s="59">
        <f t="shared" si="149"/>
        <v>28.206519083969468</v>
      </c>
      <c r="AK29" s="59">
        <f t="shared" si="149"/>
        <v>28.801721439749606</v>
      </c>
      <c r="AL29" s="59">
        <f t="shared" si="149"/>
        <v>27.36258534136546</v>
      </c>
      <c r="AM29" s="59">
        <f t="shared" si="149"/>
        <v>29.410674215131245</v>
      </c>
      <c r="AN29" s="59">
        <f t="shared" si="149"/>
        <v>28.541429197720298</v>
      </c>
      <c r="AO29" s="59">
        <f t="shared" si="149"/>
        <v>28.167461904761904</v>
      </c>
      <c r="AP29" s="59">
        <f t="shared" si="149"/>
        <v>27.503206709422795</v>
      </c>
      <c r="AQ29" s="59">
        <f t="shared" si="149"/>
        <v>26.61514522821577</v>
      </c>
      <c r="AR29" s="59">
        <f t="shared" ref="AR29:AT29" si="150">AR26/AR25</f>
        <v>29.175641670860593</v>
      </c>
      <c r="AS29" s="59">
        <f t="shared" si="150"/>
        <v>27.670465807730427</v>
      </c>
      <c r="AT29" s="59">
        <f t="shared" si="150"/>
        <v>28.009596928982724</v>
      </c>
      <c r="AU29" s="59">
        <f t="shared" ref="AU29:AV29" si="151">AU26/AU25</f>
        <v>27.061113849186789</v>
      </c>
      <c r="AV29" s="59">
        <f t="shared" si="151"/>
        <v>29.563076923076924</v>
      </c>
      <c r="AW29" s="59">
        <f t="shared" ref="AW29:AX29" si="152">AW26/AW25</f>
        <v>28.100422862453527</v>
      </c>
      <c r="AX29" s="59">
        <f t="shared" si="152"/>
        <v>29.639509283819631</v>
      </c>
      <c r="AY29" s="59">
        <f t="shared" ref="AY29:AZ29" si="153">AY26/AY25</f>
        <v>27.017214147286822</v>
      </c>
      <c r="AZ29" s="59">
        <f t="shared" si="153"/>
        <v>27.372945736434108</v>
      </c>
      <c r="BA29" s="59">
        <f t="shared" ref="BA29:BB29" si="154">BA26/BA25</f>
        <v>27.151427198462279</v>
      </c>
      <c r="BB29" s="60">
        <f t="shared" si="154"/>
        <v>29.147840073529409</v>
      </c>
      <c r="BC29" s="40"/>
      <c r="BD29" s="55">
        <f>AVERAGE(K29:AR29)</f>
        <v>27.885112882473436</v>
      </c>
      <c r="BE29" s="56"/>
      <c r="BF29" s="57"/>
      <c r="BG29" s="29"/>
      <c r="BH29" s="29"/>
      <c r="BI29" s="15"/>
      <c r="BJ29" s="27"/>
      <c r="BK29" s="27"/>
      <c r="BL29" s="27"/>
      <c r="BM29" s="27"/>
      <c r="BN29" s="27"/>
      <c r="BO29" s="27"/>
      <c r="BP29" s="27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</row>
    <row r="30" spans="1:127" ht="16" thickBot="1" x14ac:dyDescent="0.25">
      <c r="A30" s="25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I30" s="15"/>
    </row>
    <row r="31" spans="1:127" s="22" customFormat="1" ht="20" thickBot="1" x14ac:dyDescent="0.3">
      <c r="A31" s="64" t="s">
        <v>86</v>
      </c>
      <c r="B31" s="94" t="s">
        <v>69</v>
      </c>
      <c r="C31" s="95" t="s">
        <v>68</v>
      </c>
      <c r="D31" s="95" t="s">
        <v>67</v>
      </c>
      <c r="E31" s="95" t="s">
        <v>66</v>
      </c>
      <c r="F31" s="95" t="s">
        <v>65</v>
      </c>
      <c r="G31" s="95" t="s">
        <v>64</v>
      </c>
      <c r="H31" s="95" t="s">
        <v>63</v>
      </c>
      <c r="I31" s="95" t="s">
        <v>62</v>
      </c>
      <c r="J31" s="95" t="s">
        <v>61</v>
      </c>
      <c r="K31" s="95" t="s">
        <v>31</v>
      </c>
      <c r="L31" s="95" t="s">
        <v>30</v>
      </c>
      <c r="M31" s="95" t="s">
        <v>29</v>
      </c>
      <c r="N31" s="95" t="s">
        <v>28</v>
      </c>
      <c r="O31" s="95" t="s">
        <v>27</v>
      </c>
      <c r="P31" s="95" t="s">
        <v>26</v>
      </c>
      <c r="Q31" s="95" t="s">
        <v>25</v>
      </c>
      <c r="R31" s="95" t="s">
        <v>24</v>
      </c>
      <c r="S31" s="95" t="s">
        <v>23</v>
      </c>
      <c r="T31" s="95" t="s">
        <v>22</v>
      </c>
      <c r="U31" s="95" t="s">
        <v>21</v>
      </c>
      <c r="V31" s="95" t="s">
        <v>20</v>
      </c>
      <c r="W31" s="95" t="s">
        <v>19</v>
      </c>
      <c r="X31" s="95" t="s">
        <v>18</v>
      </c>
      <c r="Y31" s="95" t="s">
        <v>17</v>
      </c>
      <c r="Z31" s="95" t="s">
        <v>16</v>
      </c>
      <c r="AA31" s="95" t="s">
        <v>15</v>
      </c>
      <c r="AB31" s="95" t="s">
        <v>14</v>
      </c>
      <c r="AC31" s="95" t="s">
        <v>13</v>
      </c>
      <c r="AD31" s="95" t="s">
        <v>12</v>
      </c>
      <c r="AE31" s="95" t="s">
        <v>32</v>
      </c>
      <c r="AF31" s="95" t="s">
        <v>33</v>
      </c>
      <c r="AG31" s="95" t="s">
        <v>34</v>
      </c>
      <c r="AH31" s="95" t="s">
        <v>35</v>
      </c>
      <c r="AI31" s="95" t="s">
        <v>36</v>
      </c>
      <c r="AJ31" s="95" t="s">
        <v>37</v>
      </c>
      <c r="AK31" s="95" t="s">
        <v>38</v>
      </c>
      <c r="AL31" s="95" t="s">
        <v>39</v>
      </c>
      <c r="AM31" s="95" t="s">
        <v>40</v>
      </c>
      <c r="AN31" s="95" t="s">
        <v>42</v>
      </c>
      <c r="AO31" s="95" t="s">
        <v>43</v>
      </c>
      <c r="AP31" s="95" t="s">
        <v>44</v>
      </c>
      <c r="AQ31" s="95" t="s">
        <v>48</v>
      </c>
      <c r="AR31" s="95" t="s">
        <v>49</v>
      </c>
      <c r="AS31" s="95" t="s">
        <v>50</v>
      </c>
      <c r="AT31" s="95" t="s">
        <v>51</v>
      </c>
      <c r="AU31" s="95" t="s">
        <v>53</v>
      </c>
      <c r="AV31" s="95" t="s">
        <v>54</v>
      </c>
      <c r="AW31" s="95" t="s">
        <v>55</v>
      </c>
      <c r="AX31" s="95" t="s">
        <v>56</v>
      </c>
      <c r="AY31" s="95" t="s">
        <v>57</v>
      </c>
      <c r="AZ31" s="95" t="s">
        <v>58</v>
      </c>
      <c r="BA31" s="95" t="s">
        <v>59</v>
      </c>
      <c r="BB31" s="96" t="s">
        <v>60</v>
      </c>
      <c r="BC31" s="39"/>
      <c r="BD31" s="148"/>
      <c r="BE31" s="148"/>
      <c r="BF31" s="148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3"/>
    </row>
    <row r="32" spans="1:127" s="93" customFormat="1" ht="19" x14ac:dyDescent="0.25">
      <c r="A32" s="89" t="s">
        <v>83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90"/>
      <c r="BC32" s="76"/>
      <c r="BD32" s="91"/>
      <c r="BE32" s="92"/>
      <c r="BF32" s="91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82"/>
      <c r="DC32" s="82"/>
      <c r="DD32" s="82"/>
      <c r="DE32" s="82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</row>
    <row r="33" spans="1:126" x14ac:dyDescent="0.2">
      <c r="A33" s="12" t="s">
        <v>4</v>
      </c>
      <c r="B33" s="16">
        <f>(B10-B17)/B17</f>
        <v>-0.28598449025912615</v>
      </c>
      <c r="C33" s="16">
        <f t="shared" ref="C33:Q33" si="155">(C10-C17)/C17</f>
        <v>-4.7774158523343699E-3</v>
      </c>
      <c r="D33" s="16">
        <f t="shared" si="155"/>
        <v>-0.11358435614728521</v>
      </c>
      <c r="E33" s="16">
        <f t="shared" si="155"/>
        <v>-0.1168224299065421</v>
      </c>
      <c r="F33" s="16">
        <f t="shared" si="155"/>
        <v>-9.2703862660944214E-2</v>
      </c>
      <c r="G33" s="16">
        <f t="shared" si="155"/>
        <v>-2.997463684574601E-2</v>
      </c>
      <c r="H33" s="16">
        <f t="shared" si="155"/>
        <v>-1.9362455726092197E-2</v>
      </c>
      <c r="I33" s="16">
        <f t="shared" si="155"/>
        <v>-6.1920172599784301E-2</v>
      </c>
      <c r="J33" s="16">
        <f t="shared" si="155"/>
        <v>-4.7230192010593641E-2</v>
      </c>
      <c r="K33" s="16">
        <f t="shared" si="155"/>
        <v>-7.0962124510230637E-2</v>
      </c>
      <c r="L33" s="16">
        <f t="shared" si="155"/>
        <v>-0.19234449760765548</v>
      </c>
      <c r="M33" s="16">
        <f t="shared" si="155"/>
        <v>0.22150189086980004</v>
      </c>
      <c r="N33" s="16">
        <f t="shared" si="155"/>
        <v>0.34911597243032683</v>
      </c>
      <c r="O33" s="16">
        <f t="shared" si="155"/>
        <v>0.41973094170403585</v>
      </c>
      <c r="P33" s="16">
        <f t="shared" si="155"/>
        <v>0.2767857142857143</v>
      </c>
      <c r="Q33" s="16">
        <f t="shared" si="155"/>
        <v>0.25846061695118305</v>
      </c>
      <c r="R33" s="16">
        <f t="shared" ref="R33:BB33" si="156">(R10-R17)/R17</f>
        <v>0.50366748166259157</v>
      </c>
      <c r="S33" s="16">
        <f t="shared" si="156"/>
        <v>-1</v>
      </c>
      <c r="T33" s="16">
        <f t="shared" si="156"/>
        <v>-1</v>
      </c>
      <c r="U33" s="16">
        <f t="shared" si="156"/>
        <v>-1</v>
      </c>
      <c r="V33" s="16">
        <f t="shared" si="156"/>
        <v>-1</v>
      </c>
      <c r="W33" s="16">
        <f t="shared" si="156"/>
        <v>-1</v>
      </c>
      <c r="X33" s="16">
        <f t="shared" si="156"/>
        <v>-1</v>
      </c>
      <c r="Y33" s="16">
        <f t="shared" si="156"/>
        <v>-1</v>
      </c>
      <c r="Z33" s="16">
        <f t="shared" si="156"/>
        <v>-1</v>
      </c>
      <c r="AA33" s="16">
        <f t="shared" si="156"/>
        <v>-1</v>
      </c>
      <c r="AB33" s="16">
        <f t="shared" si="156"/>
        <v>-1</v>
      </c>
      <c r="AC33" s="16">
        <f t="shared" si="156"/>
        <v>-1</v>
      </c>
      <c r="AD33" s="16">
        <f t="shared" si="156"/>
        <v>-1</v>
      </c>
      <c r="AE33" s="16">
        <f t="shared" si="156"/>
        <v>-1</v>
      </c>
      <c r="AF33" s="16">
        <f t="shared" si="156"/>
        <v>-1</v>
      </c>
      <c r="AG33" s="16">
        <f t="shared" si="156"/>
        <v>-1</v>
      </c>
      <c r="AH33" s="16">
        <f t="shared" si="156"/>
        <v>-1</v>
      </c>
      <c r="AI33" s="16">
        <f t="shared" si="156"/>
        <v>-1</v>
      </c>
      <c r="AJ33" s="16">
        <f t="shared" si="156"/>
        <v>-1</v>
      </c>
      <c r="AK33" s="16">
        <f t="shared" si="156"/>
        <v>-1</v>
      </c>
      <c r="AL33" s="16">
        <f t="shared" si="156"/>
        <v>-1</v>
      </c>
      <c r="AM33" s="16">
        <f t="shared" si="156"/>
        <v>-1</v>
      </c>
      <c r="AN33" s="16">
        <f t="shared" si="156"/>
        <v>-1</v>
      </c>
      <c r="AO33" s="16">
        <f t="shared" si="156"/>
        <v>-1</v>
      </c>
      <c r="AP33" s="16">
        <f t="shared" si="156"/>
        <v>-1</v>
      </c>
      <c r="AQ33" s="16">
        <f t="shared" si="156"/>
        <v>-1</v>
      </c>
      <c r="AR33" s="16">
        <f t="shared" si="156"/>
        <v>-1</v>
      </c>
      <c r="AS33" s="16">
        <f t="shared" si="156"/>
        <v>-1</v>
      </c>
      <c r="AT33" s="16">
        <f t="shared" si="156"/>
        <v>-1</v>
      </c>
      <c r="AU33" s="16">
        <f t="shared" si="156"/>
        <v>-1</v>
      </c>
      <c r="AV33" s="16">
        <f t="shared" si="156"/>
        <v>-1</v>
      </c>
      <c r="AW33" s="16">
        <f t="shared" si="156"/>
        <v>-1</v>
      </c>
      <c r="AX33" s="16">
        <f t="shared" si="156"/>
        <v>-1</v>
      </c>
      <c r="AY33" s="16">
        <f t="shared" si="156"/>
        <v>-1</v>
      </c>
      <c r="AZ33" s="16">
        <f t="shared" si="156"/>
        <v>-1</v>
      </c>
      <c r="BA33" s="16">
        <f t="shared" si="156"/>
        <v>-1</v>
      </c>
      <c r="BB33" s="17">
        <f t="shared" si="156"/>
        <v>-1</v>
      </c>
      <c r="BD33" s="26"/>
      <c r="BE33" s="37"/>
      <c r="BF33" s="26"/>
    </row>
    <row r="34" spans="1:126" x14ac:dyDescent="0.2">
      <c r="A34" s="12" t="s">
        <v>5</v>
      </c>
      <c r="B34" s="16">
        <f t="shared" ref="B34:B38" si="157">(B11-B18)/B18</f>
        <v>-0.34532080098079276</v>
      </c>
      <c r="C34" s="16">
        <f t="shared" ref="C34:Q34" si="158">(C11-C18)/C18</f>
        <v>-0.19001325673884228</v>
      </c>
      <c r="D34" s="16">
        <f t="shared" si="158"/>
        <v>-0.20772058823529421</v>
      </c>
      <c r="E34" s="16">
        <f t="shared" si="158"/>
        <v>-0.1573905109489051</v>
      </c>
      <c r="F34" s="16">
        <f t="shared" si="158"/>
        <v>-0.12943432406519653</v>
      </c>
      <c r="G34" s="16">
        <f t="shared" si="158"/>
        <v>-0.13028169014084495</v>
      </c>
      <c r="H34" s="16">
        <f t="shared" si="158"/>
        <v>-7.0138150903294366E-2</v>
      </c>
      <c r="I34" s="16">
        <f t="shared" si="158"/>
        <v>-0.11473788328387741</v>
      </c>
      <c r="J34" s="16">
        <f t="shared" si="158"/>
        <v>-8.2628173220507611E-2</v>
      </c>
      <c r="K34" s="16">
        <f t="shared" si="158"/>
        <v>-0.12409464027040087</v>
      </c>
      <c r="L34" s="16">
        <f t="shared" si="158"/>
        <v>-0.21160714285714285</v>
      </c>
      <c r="M34" s="16">
        <f t="shared" si="158"/>
        <v>0.35871156661786235</v>
      </c>
      <c r="N34" s="16">
        <f t="shared" si="158"/>
        <v>0.64670138888888895</v>
      </c>
      <c r="O34" s="16">
        <f t="shared" si="158"/>
        <v>0.72137060414788101</v>
      </c>
      <c r="P34" s="16">
        <f t="shared" si="158"/>
        <v>0.58072916666666663</v>
      </c>
      <c r="Q34" s="16">
        <f t="shared" si="158"/>
        <v>0.50681431005110733</v>
      </c>
      <c r="R34" s="16">
        <f t="shared" ref="R34:BB34" si="159">(R11-R18)/R18</f>
        <v>0.84426229508196715</v>
      </c>
      <c r="S34" s="16">
        <f t="shared" si="159"/>
        <v>-1</v>
      </c>
      <c r="T34" s="16">
        <f t="shared" si="159"/>
        <v>-1</v>
      </c>
      <c r="U34" s="16">
        <f t="shared" si="159"/>
        <v>-1</v>
      </c>
      <c r="V34" s="16">
        <f t="shared" si="159"/>
        <v>-1</v>
      </c>
      <c r="W34" s="16">
        <f t="shared" si="159"/>
        <v>-1</v>
      </c>
      <c r="X34" s="16">
        <f t="shared" si="159"/>
        <v>-1</v>
      </c>
      <c r="Y34" s="16">
        <f t="shared" si="159"/>
        <v>-1</v>
      </c>
      <c r="Z34" s="16">
        <f t="shared" si="159"/>
        <v>-1</v>
      </c>
      <c r="AA34" s="16">
        <f t="shared" si="159"/>
        <v>-1</v>
      </c>
      <c r="AB34" s="16">
        <f t="shared" si="159"/>
        <v>-1</v>
      </c>
      <c r="AC34" s="16">
        <f t="shared" si="159"/>
        <v>-1</v>
      </c>
      <c r="AD34" s="16">
        <f t="shared" si="159"/>
        <v>-1</v>
      </c>
      <c r="AE34" s="16">
        <f t="shared" si="159"/>
        <v>-1</v>
      </c>
      <c r="AF34" s="16">
        <f t="shared" si="159"/>
        <v>-1</v>
      </c>
      <c r="AG34" s="16">
        <f t="shared" si="159"/>
        <v>-1</v>
      </c>
      <c r="AH34" s="16">
        <f t="shared" si="159"/>
        <v>-1</v>
      </c>
      <c r="AI34" s="16">
        <f t="shared" si="159"/>
        <v>-1</v>
      </c>
      <c r="AJ34" s="16">
        <f t="shared" si="159"/>
        <v>-1</v>
      </c>
      <c r="AK34" s="16">
        <f t="shared" si="159"/>
        <v>-1</v>
      </c>
      <c r="AL34" s="16">
        <f t="shared" si="159"/>
        <v>-1</v>
      </c>
      <c r="AM34" s="16">
        <f t="shared" si="159"/>
        <v>-1</v>
      </c>
      <c r="AN34" s="16">
        <f t="shared" si="159"/>
        <v>-1</v>
      </c>
      <c r="AO34" s="16">
        <f t="shared" si="159"/>
        <v>-1</v>
      </c>
      <c r="AP34" s="16">
        <f t="shared" si="159"/>
        <v>-1</v>
      </c>
      <c r="AQ34" s="16">
        <f t="shared" si="159"/>
        <v>-1</v>
      </c>
      <c r="AR34" s="16">
        <f t="shared" si="159"/>
        <v>-1</v>
      </c>
      <c r="AS34" s="16">
        <f t="shared" si="159"/>
        <v>-1</v>
      </c>
      <c r="AT34" s="16">
        <f t="shared" si="159"/>
        <v>-1</v>
      </c>
      <c r="AU34" s="16">
        <f t="shared" si="159"/>
        <v>-1</v>
      </c>
      <c r="AV34" s="16">
        <f t="shared" si="159"/>
        <v>-1</v>
      </c>
      <c r="AW34" s="16">
        <f t="shared" si="159"/>
        <v>-1</v>
      </c>
      <c r="AX34" s="16">
        <f t="shared" si="159"/>
        <v>-1</v>
      </c>
      <c r="AY34" s="16">
        <f t="shared" si="159"/>
        <v>-1</v>
      </c>
      <c r="AZ34" s="16">
        <f t="shared" si="159"/>
        <v>-1</v>
      </c>
      <c r="BA34" s="16">
        <f t="shared" si="159"/>
        <v>-1</v>
      </c>
      <c r="BB34" s="17">
        <f t="shared" si="159"/>
        <v>-1</v>
      </c>
      <c r="BD34" s="26"/>
      <c r="BE34" s="37"/>
      <c r="BF34" s="26"/>
    </row>
    <row r="35" spans="1:126" x14ac:dyDescent="0.2">
      <c r="A35" s="12" t="s">
        <v>2</v>
      </c>
      <c r="B35" s="16">
        <f t="shared" si="157"/>
        <v>-0.2447273667300626</v>
      </c>
      <c r="C35" s="16">
        <f t="shared" ref="C35:Q35" si="160">(C12-C19)/C19</f>
        <v>2.9837678532538034E-2</v>
      </c>
      <c r="D35" s="16">
        <f t="shared" si="160"/>
        <v>-8.3364813352106992E-2</v>
      </c>
      <c r="E35" s="16">
        <f t="shared" si="160"/>
        <v>-0.12637174744303167</v>
      </c>
      <c r="F35" s="16">
        <f t="shared" si="160"/>
        <v>-0.10026249420968655</v>
      </c>
      <c r="G35" s="16">
        <f t="shared" si="160"/>
        <v>2.2065451155689655E-2</v>
      </c>
      <c r="H35" s="16">
        <f t="shared" si="160"/>
        <v>-5.107686730885852E-2</v>
      </c>
      <c r="I35" s="16">
        <f t="shared" si="160"/>
        <v>-6.226756059120106E-2</v>
      </c>
      <c r="J35" s="16">
        <f t="shared" si="160"/>
        <v>3.3133901874901721E-2</v>
      </c>
      <c r="K35" s="16">
        <f t="shared" si="160"/>
        <v>-1.7364654732057099E-2</v>
      </c>
      <c r="L35" s="16">
        <f t="shared" si="160"/>
        <v>-0.18014213878864327</v>
      </c>
      <c r="M35" s="16">
        <f t="shared" si="160"/>
        <v>0.3213382324963977</v>
      </c>
      <c r="N35" s="16">
        <f t="shared" si="160"/>
        <v>0.31780719850064354</v>
      </c>
      <c r="O35" s="16">
        <f t="shared" si="160"/>
        <v>0.4102301119844049</v>
      </c>
      <c r="P35" s="16">
        <f t="shared" si="160"/>
        <v>0.26289264997998607</v>
      </c>
      <c r="Q35" s="16">
        <f t="shared" si="160"/>
        <v>0.22049106484089009</v>
      </c>
      <c r="R35" s="16">
        <f t="shared" ref="R35:BB35" si="161">(R12-R19)/R19</f>
        <v>0.6881767992500013</v>
      </c>
      <c r="S35" s="16">
        <f t="shared" si="161"/>
        <v>-1</v>
      </c>
      <c r="T35" s="16">
        <f t="shared" si="161"/>
        <v>-1</v>
      </c>
      <c r="U35" s="16">
        <f t="shared" si="161"/>
        <v>-1</v>
      </c>
      <c r="V35" s="16">
        <f t="shared" si="161"/>
        <v>-1</v>
      </c>
      <c r="W35" s="16">
        <f t="shared" si="161"/>
        <v>-1</v>
      </c>
      <c r="X35" s="16">
        <f t="shared" si="161"/>
        <v>-1</v>
      </c>
      <c r="Y35" s="16">
        <f t="shared" si="161"/>
        <v>-1</v>
      </c>
      <c r="Z35" s="16">
        <f t="shared" si="161"/>
        <v>-1</v>
      </c>
      <c r="AA35" s="16">
        <f t="shared" si="161"/>
        <v>-1</v>
      </c>
      <c r="AB35" s="16">
        <f t="shared" si="161"/>
        <v>-1</v>
      </c>
      <c r="AC35" s="16">
        <f t="shared" si="161"/>
        <v>-1</v>
      </c>
      <c r="AD35" s="16">
        <f t="shared" si="161"/>
        <v>-1</v>
      </c>
      <c r="AE35" s="16">
        <f t="shared" si="161"/>
        <v>-1</v>
      </c>
      <c r="AF35" s="16">
        <f t="shared" si="161"/>
        <v>-1</v>
      </c>
      <c r="AG35" s="16">
        <f t="shared" si="161"/>
        <v>-1</v>
      </c>
      <c r="AH35" s="16">
        <f t="shared" si="161"/>
        <v>-1</v>
      </c>
      <c r="AI35" s="16">
        <f t="shared" si="161"/>
        <v>-1</v>
      </c>
      <c r="AJ35" s="16">
        <f t="shared" si="161"/>
        <v>-1</v>
      </c>
      <c r="AK35" s="16">
        <f t="shared" si="161"/>
        <v>-1</v>
      </c>
      <c r="AL35" s="16">
        <f t="shared" si="161"/>
        <v>-1</v>
      </c>
      <c r="AM35" s="16">
        <f t="shared" si="161"/>
        <v>-1</v>
      </c>
      <c r="AN35" s="16">
        <f t="shared" si="161"/>
        <v>-1</v>
      </c>
      <c r="AO35" s="16">
        <f t="shared" si="161"/>
        <v>-1</v>
      </c>
      <c r="AP35" s="16">
        <f t="shared" si="161"/>
        <v>-1</v>
      </c>
      <c r="AQ35" s="16">
        <f t="shared" si="161"/>
        <v>-1</v>
      </c>
      <c r="AR35" s="16">
        <f t="shared" si="161"/>
        <v>-1</v>
      </c>
      <c r="AS35" s="16">
        <f t="shared" si="161"/>
        <v>-1</v>
      </c>
      <c r="AT35" s="16">
        <f t="shared" si="161"/>
        <v>-1</v>
      </c>
      <c r="AU35" s="16">
        <f t="shared" si="161"/>
        <v>-1</v>
      </c>
      <c r="AV35" s="16">
        <f t="shared" si="161"/>
        <v>-1</v>
      </c>
      <c r="AW35" s="16">
        <f t="shared" si="161"/>
        <v>-1</v>
      </c>
      <c r="AX35" s="16">
        <f t="shared" si="161"/>
        <v>-1</v>
      </c>
      <c r="AY35" s="16">
        <f t="shared" si="161"/>
        <v>-1</v>
      </c>
      <c r="AZ35" s="16">
        <f t="shared" si="161"/>
        <v>-1</v>
      </c>
      <c r="BA35" s="16">
        <f t="shared" si="161"/>
        <v>-1</v>
      </c>
      <c r="BB35" s="17">
        <f t="shared" si="161"/>
        <v>-1</v>
      </c>
      <c r="BD35" s="26"/>
      <c r="BE35" s="37"/>
      <c r="BF35" s="26"/>
    </row>
    <row r="36" spans="1:126" x14ac:dyDescent="0.2">
      <c r="A36" s="12" t="s">
        <v>3</v>
      </c>
      <c r="B36" s="16">
        <f t="shared" si="157"/>
        <v>-0.2535813918342254</v>
      </c>
      <c r="C36" s="16">
        <f t="shared" ref="C36:Q36" si="162">(C13-C20)/C20</f>
        <v>1.6269603224179308E-2</v>
      </c>
      <c r="D36" s="16">
        <f t="shared" si="162"/>
        <v>-0.10760667903525047</v>
      </c>
      <c r="E36" s="16">
        <f t="shared" si="162"/>
        <v>-0.12482645977950184</v>
      </c>
      <c r="F36" s="16">
        <f t="shared" si="162"/>
        <v>-8.7255348202093769E-2</v>
      </c>
      <c r="G36" s="16">
        <f t="shared" si="162"/>
        <v>-3.6984636972093787E-3</v>
      </c>
      <c r="H36" s="16">
        <f t="shared" si="162"/>
        <v>-3.214007090721812E-2</v>
      </c>
      <c r="I36" s="16">
        <f t="shared" si="162"/>
        <v>-9.7212705648928519E-2</v>
      </c>
      <c r="J36" s="16">
        <f t="shared" si="162"/>
        <v>6.301663869250386E-4</v>
      </c>
      <c r="K36" s="16">
        <f t="shared" si="162"/>
        <v>-2.0606337871212244E-2</v>
      </c>
      <c r="L36" s="16">
        <f t="shared" si="162"/>
        <v>-0.14428746140894225</v>
      </c>
      <c r="M36" s="16">
        <f t="shared" si="162"/>
        <v>0.29103385112227781</v>
      </c>
      <c r="N36" s="16">
        <f t="shared" si="162"/>
        <v>0.25821611184719856</v>
      </c>
      <c r="O36" s="16">
        <f t="shared" si="162"/>
        <v>0.44350963723476211</v>
      </c>
      <c r="P36" s="16">
        <f t="shared" si="162"/>
        <v>0.23683831156920723</v>
      </c>
      <c r="Q36" s="16">
        <f t="shared" si="162"/>
        <v>0.20918367050992101</v>
      </c>
      <c r="R36" s="16">
        <f t="shared" ref="R36:BB36" si="163">(R13-R20)/R20</f>
        <v>0.65215867342584299</v>
      </c>
      <c r="S36" s="16">
        <f t="shared" si="163"/>
        <v>-1</v>
      </c>
      <c r="T36" s="16">
        <f t="shared" si="163"/>
        <v>-1</v>
      </c>
      <c r="U36" s="16">
        <f t="shared" si="163"/>
        <v>-1</v>
      </c>
      <c r="V36" s="16">
        <f t="shared" si="163"/>
        <v>-1</v>
      </c>
      <c r="W36" s="16">
        <f t="shared" si="163"/>
        <v>-1</v>
      </c>
      <c r="X36" s="16">
        <f t="shared" si="163"/>
        <v>-1</v>
      </c>
      <c r="Y36" s="16">
        <f t="shared" si="163"/>
        <v>-1</v>
      </c>
      <c r="Z36" s="16">
        <f t="shared" si="163"/>
        <v>-1</v>
      </c>
      <c r="AA36" s="16">
        <f t="shared" si="163"/>
        <v>-1</v>
      </c>
      <c r="AB36" s="16">
        <f t="shared" si="163"/>
        <v>-1</v>
      </c>
      <c r="AC36" s="16">
        <f t="shared" si="163"/>
        <v>-1</v>
      </c>
      <c r="AD36" s="16">
        <f t="shared" si="163"/>
        <v>-1</v>
      </c>
      <c r="AE36" s="16">
        <f t="shared" si="163"/>
        <v>-1</v>
      </c>
      <c r="AF36" s="16">
        <f t="shared" si="163"/>
        <v>-1</v>
      </c>
      <c r="AG36" s="16">
        <f t="shared" si="163"/>
        <v>-1</v>
      </c>
      <c r="AH36" s="16">
        <f t="shared" si="163"/>
        <v>-1</v>
      </c>
      <c r="AI36" s="16">
        <f t="shared" si="163"/>
        <v>-1</v>
      </c>
      <c r="AJ36" s="16">
        <f t="shared" si="163"/>
        <v>-1</v>
      </c>
      <c r="AK36" s="16">
        <f t="shared" si="163"/>
        <v>-1</v>
      </c>
      <c r="AL36" s="16">
        <f t="shared" si="163"/>
        <v>-1</v>
      </c>
      <c r="AM36" s="16">
        <f t="shared" si="163"/>
        <v>-1</v>
      </c>
      <c r="AN36" s="16">
        <f t="shared" si="163"/>
        <v>-1</v>
      </c>
      <c r="AO36" s="16">
        <f t="shared" si="163"/>
        <v>-1</v>
      </c>
      <c r="AP36" s="16">
        <f t="shared" si="163"/>
        <v>-1</v>
      </c>
      <c r="AQ36" s="16">
        <f t="shared" si="163"/>
        <v>-1</v>
      </c>
      <c r="AR36" s="16">
        <f t="shared" si="163"/>
        <v>-1</v>
      </c>
      <c r="AS36" s="16">
        <f t="shared" si="163"/>
        <v>-1</v>
      </c>
      <c r="AT36" s="16">
        <f t="shared" si="163"/>
        <v>-1</v>
      </c>
      <c r="AU36" s="16">
        <f t="shared" si="163"/>
        <v>-1</v>
      </c>
      <c r="AV36" s="16">
        <f t="shared" si="163"/>
        <v>-1</v>
      </c>
      <c r="AW36" s="16">
        <f t="shared" si="163"/>
        <v>-1</v>
      </c>
      <c r="AX36" s="16">
        <f t="shared" si="163"/>
        <v>-1</v>
      </c>
      <c r="AY36" s="16">
        <f t="shared" si="163"/>
        <v>-1</v>
      </c>
      <c r="AZ36" s="16">
        <f t="shared" si="163"/>
        <v>-1</v>
      </c>
      <c r="BA36" s="16">
        <f t="shared" si="163"/>
        <v>-1</v>
      </c>
      <c r="BB36" s="17">
        <f t="shared" si="163"/>
        <v>-1</v>
      </c>
      <c r="BD36" s="26"/>
      <c r="BE36" s="37"/>
      <c r="BF36" s="26"/>
    </row>
    <row r="37" spans="1:126" x14ac:dyDescent="0.2">
      <c r="A37" s="12" t="s">
        <v>47</v>
      </c>
      <c r="B37" s="16">
        <f t="shared" si="157"/>
        <v>-1.1722952367318599E-2</v>
      </c>
      <c r="C37" s="16">
        <f t="shared" ref="C37:Q37" si="164">(C14-C21)/C21</f>
        <v>-1.3174964939807228E-2</v>
      </c>
      <c r="D37" s="16">
        <f t="shared" si="164"/>
        <v>-2.6446579878517593E-2</v>
      </c>
      <c r="E37" s="16">
        <f t="shared" si="164"/>
        <v>1.7688160370352198E-3</v>
      </c>
      <c r="F37" s="16">
        <f t="shared" si="164"/>
        <v>1.4456600868458448E-2</v>
      </c>
      <c r="G37" s="16">
        <f t="shared" si="164"/>
        <v>-2.5207695675229846E-2</v>
      </c>
      <c r="H37" s="16">
        <f t="shared" si="164"/>
        <v>1.9956091014385727E-2</v>
      </c>
      <c r="I37" s="16">
        <f t="shared" si="164"/>
        <v>-3.7265581939085787E-2</v>
      </c>
      <c r="J37" s="16">
        <f t="shared" si="164"/>
        <v>-3.1461299865380439E-2</v>
      </c>
      <c r="K37" s="16">
        <f t="shared" si="164"/>
        <v>-3.2989685896869614E-3</v>
      </c>
      <c r="L37" s="16">
        <f t="shared" si="164"/>
        <v>4.3732796959127733E-2</v>
      </c>
      <c r="M37" s="16">
        <f t="shared" si="164"/>
        <v>-2.2934613279800356E-2</v>
      </c>
      <c r="N37" s="16">
        <f t="shared" si="164"/>
        <v>-4.5219882484513474E-2</v>
      </c>
      <c r="O37" s="16">
        <f t="shared" si="164"/>
        <v>2.3598648878322397E-2</v>
      </c>
      <c r="P37" s="16">
        <f t="shared" si="164"/>
        <v>-2.063068338484016E-2</v>
      </c>
      <c r="Q37" s="16">
        <f t="shared" si="164"/>
        <v>-9.2646268839691563E-3</v>
      </c>
      <c r="R37" s="16">
        <f t="shared" ref="R37:BB37" si="165">(R14-R21)/R21</f>
        <v>-2.133551760701843E-2</v>
      </c>
      <c r="S37" s="16" t="e">
        <f t="shared" si="165"/>
        <v>#DIV/0!</v>
      </c>
      <c r="T37" s="16" t="e">
        <f t="shared" si="165"/>
        <v>#DIV/0!</v>
      </c>
      <c r="U37" s="16" t="e">
        <f t="shared" si="165"/>
        <v>#DIV/0!</v>
      </c>
      <c r="V37" s="16" t="e">
        <f t="shared" si="165"/>
        <v>#DIV/0!</v>
      </c>
      <c r="W37" s="16" t="e">
        <f t="shared" si="165"/>
        <v>#DIV/0!</v>
      </c>
      <c r="X37" s="16" t="e">
        <f t="shared" si="165"/>
        <v>#DIV/0!</v>
      </c>
      <c r="Y37" s="16" t="e">
        <f t="shared" si="165"/>
        <v>#DIV/0!</v>
      </c>
      <c r="Z37" s="16" t="e">
        <f t="shared" si="165"/>
        <v>#DIV/0!</v>
      </c>
      <c r="AA37" s="16" t="e">
        <f t="shared" si="165"/>
        <v>#DIV/0!</v>
      </c>
      <c r="AB37" s="16" t="e">
        <f t="shared" si="165"/>
        <v>#DIV/0!</v>
      </c>
      <c r="AC37" s="16" t="e">
        <f t="shared" si="165"/>
        <v>#DIV/0!</v>
      </c>
      <c r="AD37" s="16" t="e">
        <f t="shared" si="165"/>
        <v>#DIV/0!</v>
      </c>
      <c r="AE37" s="16" t="e">
        <f t="shared" si="165"/>
        <v>#DIV/0!</v>
      </c>
      <c r="AF37" s="16" t="e">
        <f t="shared" si="165"/>
        <v>#DIV/0!</v>
      </c>
      <c r="AG37" s="16" t="e">
        <f t="shared" si="165"/>
        <v>#DIV/0!</v>
      </c>
      <c r="AH37" s="16" t="e">
        <f t="shared" si="165"/>
        <v>#DIV/0!</v>
      </c>
      <c r="AI37" s="16" t="e">
        <f t="shared" si="165"/>
        <v>#DIV/0!</v>
      </c>
      <c r="AJ37" s="16" t="e">
        <f t="shared" si="165"/>
        <v>#DIV/0!</v>
      </c>
      <c r="AK37" s="16" t="e">
        <f t="shared" si="165"/>
        <v>#DIV/0!</v>
      </c>
      <c r="AL37" s="16" t="e">
        <f t="shared" si="165"/>
        <v>#DIV/0!</v>
      </c>
      <c r="AM37" s="16" t="e">
        <f t="shared" si="165"/>
        <v>#DIV/0!</v>
      </c>
      <c r="AN37" s="16" t="e">
        <f t="shared" si="165"/>
        <v>#DIV/0!</v>
      </c>
      <c r="AO37" s="16" t="e">
        <f t="shared" si="165"/>
        <v>#DIV/0!</v>
      </c>
      <c r="AP37" s="16" t="e">
        <f t="shared" si="165"/>
        <v>#DIV/0!</v>
      </c>
      <c r="AQ37" s="16" t="e">
        <f t="shared" si="165"/>
        <v>#DIV/0!</v>
      </c>
      <c r="AR37" s="16" t="e">
        <f t="shared" si="165"/>
        <v>#DIV/0!</v>
      </c>
      <c r="AS37" s="16" t="e">
        <f t="shared" si="165"/>
        <v>#DIV/0!</v>
      </c>
      <c r="AT37" s="16" t="e">
        <f t="shared" si="165"/>
        <v>#DIV/0!</v>
      </c>
      <c r="AU37" s="16" t="e">
        <f t="shared" si="165"/>
        <v>#DIV/0!</v>
      </c>
      <c r="AV37" s="16" t="e">
        <f t="shared" si="165"/>
        <v>#DIV/0!</v>
      </c>
      <c r="AW37" s="16" t="e">
        <f t="shared" si="165"/>
        <v>#DIV/0!</v>
      </c>
      <c r="AX37" s="16" t="e">
        <f t="shared" si="165"/>
        <v>#DIV/0!</v>
      </c>
      <c r="AY37" s="16" t="e">
        <f t="shared" si="165"/>
        <v>#DIV/0!</v>
      </c>
      <c r="AZ37" s="16" t="e">
        <f t="shared" si="165"/>
        <v>#DIV/0!</v>
      </c>
      <c r="BA37" s="16" t="e">
        <f t="shared" si="165"/>
        <v>#DIV/0!</v>
      </c>
      <c r="BB37" s="17">
        <f t="shared" si="165"/>
        <v>-1</v>
      </c>
      <c r="BD37" s="26"/>
      <c r="BE37" s="37"/>
      <c r="BF37" s="26"/>
    </row>
    <row r="38" spans="1:126" ht="16" thickBot="1" x14ac:dyDescent="0.25">
      <c r="A38" s="20" t="s">
        <v>8</v>
      </c>
      <c r="B38" s="18">
        <f t="shared" si="157"/>
        <v>0.15365301723566588</v>
      </c>
      <c r="C38" s="18">
        <f t="shared" ref="C38:Q38" si="166">(C15-C22)/C22</f>
        <v>0.27142534998316081</v>
      </c>
      <c r="D38" s="18">
        <f t="shared" si="166"/>
        <v>0.15695949312402283</v>
      </c>
      <c r="E38" s="18">
        <f t="shared" si="166"/>
        <v>3.6812739363765445E-2</v>
      </c>
      <c r="F38" s="18">
        <f t="shared" si="166"/>
        <v>3.3509051254732407E-2</v>
      </c>
      <c r="G38" s="18">
        <f t="shared" si="166"/>
        <v>0.17516837298872817</v>
      </c>
      <c r="H38" s="18">
        <f t="shared" si="166"/>
        <v>2.0499048985558974E-2</v>
      </c>
      <c r="I38" s="18">
        <f t="shared" si="166"/>
        <v>5.9270945522118174E-2</v>
      </c>
      <c r="J38" s="18">
        <f t="shared" si="166"/>
        <v>0.126188827382896</v>
      </c>
      <c r="K38" s="18">
        <f t="shared" si="166"/>
        <v>0.12185104743655453</v>
      </c>
      <c r="L38" s="18">
        <f t="shared" si="166"/>
        <v>3.9910310936262308E-2</v>
      </c>
      <c r="M38" s="18">
        <f t="shared" si="166"/>
        <v>-2.7506451729483176E-2</v>
      </c>
      <c r="N38" s="18">
        <f t="shared" si="166"/>
        <v>-0.19972910243925082</v>
      </c>
      <c r="O38" s="18">
        <f t="shared" si="166"/>
        <v>-0.18075160073823723</v>
      </c>
      <c r="P38" s="18">
        <f t="shared" si="166"/>
        <v>-0.20106955915598904</v>
      </c>
      <c r="Q38" s="18">
        <f t="shared" si="166"/>
        <v>-0.19001893153012719</v>
      </c>
      <c r="R38" s="18">
        <f t="shared" ref="R38:BB38" si="167">(R15-R22)/R22</f>
        <v>-8.4633024406665897E-2</v>
      </c>
      <c r="S38" s="18" t="e">
        <f t="shared" si="167"/>
        <v>#DIV/0!</v>
      </c>
      <c r="T38" s="18" t="e">
        <f t="shared" si="167"/>
        <v>#DIV/0!</v>
      </c>
      <c r="U38" s="18" t="e">
        <f t="shared" si="167"/>
        <v>#DIV/0!</v>
      </c>
      <c r="V38" s="18" t="e">
        <f t="shared" si="167"/>
        <v>#DIV/0!</v>
      </c>
      <c r="W38" s="18" t="e">
        <f t="shared" si="167"/>
        <v>#DIV/0!</v>
      </c>
      <c r="X38" s="18" t="e">
        <f t="shared" si="167"/>
        <v>#DIV/0!</v>
      </c>
      <c r="Y38" s="18" t="e">
        <f t="shared" si="167"/>
        <v>#DIV/0!</v>
      </c>
      <c r="Z38" s="18" t="e">
        <f t="shared" si="167"/>
        <v>#DIV/0!</v>
      </c>
      <c r="AA38" s="18" t="e">
        <f t="shared" si="167"/>
        <v>#DIV/0!</v>
      </c>
      <c r="AB38" s="18" t="e">
        <f t="shared" si="167"/>
        <v>#DIV/0!</v>
      </c>
      <c r="AC38" s="18" t="e">
        <f t="shared" si="167"/>
        <v>#DIV/0!</v>
      </c>
      <c r="AD38" s="18" t="e">
        <f t="shared" si="167"/>
        <v>#DIV/0!</v>
      </c>
      <c r="AE38" s="18" t="e">
        <f t="shared" si="167"/>
        <v>#DIV/0!</v>
      </c>
      <c r="AF38" s="18" t="e">
        <f t="shared" si="167"/>
        <v>#DIV/0!</v>
      </c>
      <c r="AG38" s="18" t="e">
        <f t="shared" si="167"/>
        <v>#DIV/0!</v>
      </c>
      <c r="AH38" s="18" t="e">
        <f t="shared" si="167"/>
        <v>#DIV/0!</v>
      </c>
      <c r="AI38" s="18" t="e">
        <f t="shared" si="167"/>
        <v>#DIV/0!</v>
      </c>
      <c r="AJ38" s="18" t="e">
        <f t="shared" si="167"/>
        <v>#DIV/0!</v>
      </c>
      <c r="AK38" s="18" t="e">
        <f t="shared" si="167"/>
        <v>#DIV/0!</v>
      </c>
      <c r="AL38" s="18" t="e">
        <f t="shared" si="167"/>
        <v>#DIV/0!</v>
      </c>
      <c r="AM38" s="18" t="e">
        <f t="shared" si="167"/>
        <v>#DIV/0!</v>
      </c>
      <c r="AN38" s="18" t="e">
        <f t="shared" si="167"/>
        <v>#DIV/0!</v>
      </c>
      <c r="AO38" s="18" t="e">
        <f t="shared" si="167"/>
        <v>#DIV/0!</v>
      </c>
      <c r="AP38" s="18" t="e">
        <f t="shared" si="167"/>
        <v>#DIV/0!</v>
      </c>
      <c r="AQ38" s="18" t="e">
        <f t="shared" si="167"/>
        <v>#DIV/0!</v>
      </c>
      <c r="AR38" s="18" t="e">
        <f t="shared" si="167"/>
        <v>#DIV/0!</v>
      </c>
      <c r="AS38" s="18" t="e">
        <f t="shared" si="167"/>
        <v>#DIV/0!</v>
      </c>
      <c r="AT38" s="18" t="e">
        <f t="shared" si="167"/>
        <v>#DIV/0!</v>
      </c>
      <c r="AU38" s="18" t="e">
        <f t="shared" si="167"/>
        <v>#DIV/0!</v>
      </c>
      <c r="AV38" s="18" t="e">
        <f t="shared" si="167"/>
        <v>#DIV/0!</v>
      </c>
      <c r="AW38" s="18" t="e">
        <f t="shared" si="167"/>
        <v>#DIV/0!</v>
      </c>
      <c r="AX38" s="18" t="e">
        <f t="shared" si="167"/>
        <v>#DIV/0!</v>
      </c>
      <c r="AY38" s="18" t="e">
        <f t="shared" si="167"/>
        <v>#DIV/0!</v>
      </c>
      <c r="AZ38" s="18" t="e">
        <f t="shared" si="167"/>
        <v>#DIV/0!</v>
      </c>
      <c r="BA38" s="18" t="e">
        <f t="shared" si="167"/>
        <v>#DIV/0!</v>
      </c>
      <c r="BB38" s="19">
        <f t="shared" si="167"/>
        <v>-1</v>
      </c>
      <c r="BD38" s="26"/>
      <c r="BE38" s="37"/>
      <c r="BF38" s="26"/>
    </row>
    <row r="39" spans="1:126" s="93" customFormat="1" ht="19" x14ac:dyDescent="0.25">
      <c r="A39" s="89" t="s">
        <v>84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90"/>
      <c r="BC39" s="76"/>
      <c r="BD39" s="91"/>
      <c r="BE39" s="92"/>
      <c r="BF39" s="91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82"/>
      <c r="DC39" s="82"/>
      <c r="DD39" s="82"/>
      <c r="DE39" s="82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</row>
    <row r="40" spans="1:126" x14ac:dyDescent="0.2">
      <c r="A40" s="12" t="s">
        <v>4</v>
      </c>
      <c r="B40" s="13"/>
      <c r="C40" s="13"/>
      <c r="D40" s="13"/>
      <c r="E40" s="13"/>
      <c r="F40" s="13"/>
      <c r="G40" s="13"/>
      <c r="H40" s="13"/>
      <c r="I40" s="13"/>
      <c r="J40" s="16">
        <f>(J10-J24)/J24</f>
        <v>-0.12629022465088038</v>
      </c>
      <c r="K40" s="16">
        <f t="shared" ref="K40:BB43" si="168">(K10-K24)/K24</f>
        <v>-0.1214491560312885</v>
      </c>
      <c r="L40" s="16">
        <f t="shared" si="168"/>
        <v>-0.11325908804370657</v>
      </c>
      <c r="M40" s="16">
        <f t="shared" si="168"/>
        <v>1.4583800762844859E-2</v>
      </c>
      <c r="N40" s="16">
        <f t="shared" si="168"/>
        <v>-8.6630148103063451E-2</v>
      </c>
      <c r="O40" s="16">
        <f t="shared" si="168"/>
        <v>-2.3241464417935051E-2</v>
      </c>
      <c r="P40" s="16">
        <f t="shared" si="168"/>
        <v>-8.2549187339606547E-2</v>
      </c>
      <c r="Q40" s="16">
        <f t="shared" si="168"/>
        <v>-0.1705487564153178</v>
      </c>
      <c r="R40" s="16">
        <f t="shared" si="168"/>
        <v>1.568951279933934E-2</v>
      </c>
      <c r="S40" s="16">
        <f t="shared" si="168"/>
        <v>-1</v>
      </c>
      <c r="T40" s="16">
        <f t="shared" si="168"/>
        <v>-1</v>
      </c>
      <c r="U40" s="16">
        <f t="shared" si="168"/>
        <v>-1</v>
      </c>
      <c r="V40" s="16">
        <f t="shared" si="168"/>
        <v>-1</v>
      </c>
      <c r="W40" s="16">
        <f t="shared" si="168"/>
        <v>-1</v>
      </c>
      <c r="X40" s="16">
        <f t="shared" si="168"/>
        <v>-1</v>
      </c>
      <c r="Y40" s="16">
        <f t="shared" si="168"/>
        <v>-1</v>
      </c>
      <c r="Z40" s="16">
        <f t="shared" si="168"/>
        <v>-1</v>
      </c>
      <c r="AA40" s="16">
        <f t="shared" si="168"/>
        <v>-1</v>
      </c>
      <c r="AB40" s="16">
        <f t="shared" si="168"/>
        <v>-1</v>
      </c>
      <c r="AC40" s="16">
        <f t="shared" si="168"/>
        <v>-1</v>
      </c>
      <c r="AD40" s="16">
        <f t="shared" si="168"/>
        <v>-1</v>
      </c>
      <c r="AE40" s="16">
        <f t="shared" si="168"/>
        <v>-1</v>
      </c>
      <c r="AF40" s="16">
        <f t="shared" si="168"/>
        <v>-1</v>
      </c>
      <c r="AG40" s="16">
        <f t="shared" si="168"/>
        <v>-1</v>
      </c>
      <c r="AH40" s="16">
        <f t="shared" si="168"/>
        <v>-1</v>
      </c>
      <c r="AI40" s="16">
        <f t="shared" si="168"/>
        <v>-1</v>
      </c>
      <c r="AJ40" s="16">
        <f t="shared" si="168"/>
        <v>-1</v>
      </c>
      <c r="AK40" s="16">
        <f t="shared" si="168"/>
        <v>-1</v>
      </c>
      <c r="AL40" s="16">
        <f t="shared" si="168"/>
        <v>-1</v>
      </c>
      <c r="AM40" s="16">
        <f t="shared" si="168"/>
        <v>-1</v>
      </c>
      <c r="AN40" s="16">
        <f t="shared" si="168"/>
        <v>-1</v>
      </c>
      <c r="AO40" s="16">
        <f t="shared" si="168"/>
        <v>-1</v>
      </c>
      <c r="AP40" s="16">
        <f t="shared" si="168"/>
        <v>-1</v>
      </c>
      <c r="AQ40" s="16">
        <f t="shared" si="168"/>
        <v>-1</v>
      </c>
      <c r="AR40" s="16">
        <f t="shared" si="168"/>
        <v>-1</v>
      </c>
      <c r="AS40" s="16">
        <f t="shared" si="168"/>
        <v>-1</v>
      </c>
      <c r="AT40" s="16">
        <f t="shared" si="168"/>
        <v>-1</v>
      </c>
      <c r="AU40" s="16">
        <f t="shared" si="168"/>
        <v>-1</v>
      </c>
      <c r="AV40" s="16">
        <f t="shared" si="168"/>
        <v>-1</v>
      </c>
      <c r="AW40" s="16">
        <f t="shared" si="168"/>
        <v>-1</v>
      </c>
      <c r="AX40" s="16">
        <f t="shared" si="168"/>
        <v>-1</v>
      </c>
      <c r="AY40" s="16">
        <f t="shared" si="168"/>
        <v>-1</v>
      </c>
      <c r="AZ40" s="16">
        <f t="shared" si="168"/>
        <v>-1</v>
      </c>
      <c r="BA40" s="16">
        <f t="shared" si="168"/>
        <v>-1</v>
      </c>
      <c r="BB40" s="17">
        <f t="shared" si="168"/>
        <v>-1</v>
      </c>
      <c r="BD40" s="26"/>
      <c r="BE40" s="37"/>
      <c r="BF40" s="26"/>
    </row>
    <row r="41" spans="1:126" x14ac:dyDescent="0.2">
      <c r="A41" s="12" t="s">
        <v>5</v>
      </c>
      <c r="B41" s="13"/>
      <c r="C41" s="13"/>
      <c r="D41" s="13"/>
      <c r="E41" s="13"/>
      <c r="F41" s="13"/>
      <c r="G41" s="13"/>
      <c r="H41" s="13"/>
      <c r="I41" s="13"/>
      <c r="J41" s="16">
        <f t="shared" ref="J41:Y43" si="169">(J11-J25)/J25</f>
        <v>-0.18559434379142731</v>
      </c>
      <c r="K41" s="16">
        <f t="shared" si="169"/>
        <v>-0.19126170307623719</v>
      </c>
      <c r="L41" s="16">
        <f t="shared" si="169"/>
        <v>-0.21441281138790044</v>
      </c>
      <c r="M41" s="16">
        <f t="shared" si="169"/>
        <v>-0.11153662039253241</v>
      </c>
      <c r="N41" s="16">
        <f t="shared" si="169"/>
        <v>-9.5374344301382877E-2</v>
      </c>
      <c r="O41" s="16">
        <f t="shared" si="169"/>
        <v>-0.11987090825265094</v>
      </c>
      <c r="P41" s="16">
        <f t="shared" si="169"/>
        <v>-0.17038724373576306</v>
      </c>
      <c r="Q41" s="16">
        <f t="shared" si="169"/>
        <v>-0.26627955205309001</v>
      </c>
      <c r="R41" s="16">
        <f t="shared" si="169"/>
        <v>1.5342960288808716E-2</v>
      </c>
      <c r="S41" s="16">
        <f t="shared" si="169"/>
        <v>-1</v>
      </c>
      <c r="T41" s="16">
        <f t="shared" si="169"/>
        <v>-1</v>
      </c>
      <c r="U41" s="16">
        <f t="shared" si="169"/>
        <v>-1</v>
      </c>
      <c r="V41" s="16">
        <f t="shared" si="169"/>
        <v>-1</v>
      </c>
      <c r="W41" s="16">
        <f t="shared" si="169"/>
        <v>-1</v>
      </c>
      <c r="X41" s="16">
        <f t="shared" si="169"/>
        <v>-1</v>
      </c>
      <c r="Y41" s="16">
        <f t="shared" si="169"/>
        <v>-1</v>
      </c>
      <c r="Z41" s="16">
        <f t="shared" si="168"/>
        <v>-1</v>
      </c>
      <c r="AA41" s="16">
        <f t="shared" si="168"/>
        <v>-1</v>
      </c>
      <c r="AB41" s="16">
        <f t="shared" si="168"/>
        <v>-1</v>
      </c>
      <c r="AC41" s="16">
        <f t="shared" si="168"/>
        <v>-1</v>
      </c>
      <c r="AD41" s="16">
        <f t="shared" si="168"/>
        <v>-1</v>
      </c>
      <c r="AE41" s="16">
        <f t="shared" si="168"/>
        <v>-1</v>
      </c>
      <c r="AF41" s="16">
        <f t="shared" si="168"/>
        <v>-1</v>
      </c>
      <c r="AG41" s="16">
        <f t="shared" si="168"/>
        <v>-1</v>
      </c>
      <c r="AH41" s="16">
        <f t="shared" si="168"/>
        <v>-1</v>
      </c>
      <c r="AI41" s="16">
        <f t="shared" si="168"/>
        <v>-1</v>
      </c>
      <c r="AJ41" s="16">
        <f t="shared" si="168"/>
        <v>-1</v>
      </c>
      <c r="AK41" s="16">
        <f t="shared" si="168"/>
        <v>-1</v>
      </c>
      <c r="AL41" s="16">
        <f t="shared" si="168"/>
        <v>-1</v>
      </c>
      <c r="AM41" s="16">
        <f t="shared" si="168"/>
        <v>-1</v>
      </c>
      <c r="AN41" s="16">
        <f t="shared" si="168"/>
        <v>-1</v>
      </c>
      <c r="AO41" s="16">
        <f t="shared" si="168"/>
        <v>-1</v>
      </c>
      <c r="AP41" s="16">
        <f t="shared" si="168"/>
        <v>-1</v>
      </c>
      <c r="AQ41" s="16">
        <f t="shared" si="168"/>
        <v>-1</v>
      </c>
      <c r="AR41" s="16">
        <f t="shared" si="168"/>
        <v>-1</v>
      </c>
      <c r="AS41" s="16">
        <f t="shared" si="168"/>
        <v>-1</v>
      </c>
      <c r="AT41" s="16">
        <f t="shared" si="168"/>
        <v>-1</v>
      </c>
      <c r="AU41" s="16">
        <f t="shared" si="168"/>
        <v>-1</v>
      </c>
      <c r="AV41" s="16">
        <f t="shared" si="168"/>
        <v>-1</v>
      </c>
      <c r="AW41" s="16">
        <f t="shared" si="168"/>
        <v>-1</v>
      </c>
      <c r="AX41" s="16">
        <f t="shared" si="168"/>
        <v>-1</v>
      </c>
      <c r="AY41" s="16">
        <f t="shared" si="168"/>
        <v>-1</v>
      </c>
      <c r="AZ41" s="16">
        <f t="shared" si="168"/>
        <v>-1</v>
      </c>
      <c r="BA41" s="16">
        <f t="shared" si="168"/>
        <v>-1</v>
      </c>
      <c r="BB41" s="17">
        <f t="shared" si="168"/>
        <v>-1</v>
      </c>
      <c r="BD41" s="26"/>
      <c r="BE41" s="37"/>
      <c r="BF41" s="26"/>
    </row>
    <row r="42" spans="1:126" x14ac:dyDescent="0.2">
      <c r="A42" s="12" t="s">
        <v>2</v>
      </c>
      <c r="B42" s="13"/>
      <c r="C42" s="13"/>
      <c r="D42" s="13"/>
      <c r="E42" s="13"/>
      <c r="F42" s="13"/>
      <c r="G42" s="13"/>
      <c r="H42" s="13"/>
      <c r="I42" s="13"/>
      <c r="J42" s="16">
        <f t="shared" si="169"/>
        <v>-7.5562385470255219E-2</v>
      </c>
      <c r="K42" s="16">
        <f t="shared" si="168"/>
        <v>-8.2306788028754616E-2</v>
      </c>
      <c r="L42" s="16">
        <f t="shared" si="168"/>
        <v>-6.6922877181769896E-2</v>
      </c>
      <c r="M42" s="16">
        <f t="shared" si="168"/>
        <v>8.5403587149333146E-2</v>
      </c>
      <c r="N42" s="16">
        <f t="shared" si="168"/>
        <v>-0.14242800370828082</v>
      </c>
      <c r="O42" s="16">
        <f t="shared" si="168"/>
        <v>-3.9334838437037986E-2</v>
      </c>
      <c r="P42" s="16">
        <f t="shared" si="168"/>
        <v>-3.1512608444135295E-2</v>
      </c>
      <c r="Q42" s="16">
        <f t="shared" si="168"/>
        <v>-0.12198153182677172</v>
      </c>
      <c r="R42" s="16">
        <f t="shared" si="168"/>
        <v>5.4440696963377451E-2</v>
      </c>
      <c r="S42" s="16">
        <f t="shared" si="168"/>
        <v>-1</v>
      </c>
      <c r="T42" s="16">
        <f t="shared" si="168"/>
        <v>-1</v>
      </c>
      <c r="U42" s="16">
        <f t="shared" si="168"/>
        <v>-1</v>
      </c>
      <c r="V42" s="16">
        <f t="shared" si="168"/>
        <v>-1</v>
      </c>
      <c r="W42" s="16">
        <f t="shared" si="168"/>
        <v>-1</v>
      </c>
      <c r="X42" s="16">
        <f t="shared" si="168"/>
        <v>-1</v>
      </c>
      <c r="Y42" s="16">
        <f t="shared" si="168"/>
        <v>-1</v>
      </c>
      <c r="Z42" s="16">
        <f t="shared" si="168"/>
        <v>-1</v>
      </c>
      <c r="AA42" s="16">
        <f t="shared" si="168"/>
        <v>-1</v>
      </c>
      <c r="AB42" s="16">
        <f t="shared" si="168"/>
        <v>-1</v>
      </c>
      <c r="AC42" s="16">
        <f t="shared" si="168"/>
        <v>-1</v>
      </c>
      <c r="AD42" s="16">
        <f t="shared" si="168"/>
        <v>-1</v>
      </c>
      <c r="AE42" s="16">
        <f t="shared" si="168"/>
        <v>-1</v>
      </c>
      <c r="AF42" s="16">
        <f t="shared" si="168"/>
        <v>-1</v>
      </c>
      <c r="AG42" s="16">
        <f t="shared" si="168"/>
        <v>-1</v>
      </c>
      <c r="AH42" s="16">
        <f t="shared" si="168"/>
        <v>-1</v>
      </c>
      <c r="AI42" s="16">
        <f t="shared" si="168"/>
        <v>-1</v>
      </c>
      <c r="AJ42" s="16">
        <f t="shared" si="168"/>
        <v>-1</v>
      </c>
      <c r="AK42" s="16">
        <f t="shared" si="168"/>
        <v>-1</v>
      </c>
      <c r="AL42" s="16">
        <f t="shared" si="168"/>
        <v>-1</v>
      </c>
      <c r="AM42" s="16">
        <f t="shared" si="168"/>
        <v>-1</v>
      </c>
      <c r="AN42" s="16">
        <f t="shared" si="168"/>
        <v>-1</v>
      </c>
      <c r="AO42" s="16">
        <f t="shared" si="168"/>
        <v>-1</v>
      </c>
      <c r="AP42" s="16">
        <f t="shared" si="168"/>
        <v>-1</v>
      </c>
      <c r="AQ42" s="16">
        <f t="shared" si="168"/>
        <v>-1</v>
      </c>
      <c r="AR42" s="16">
        <f t="shared" si="168"/>
        <v>-1</v>
      </c>
      <c r="AS42" s="16">
        <f t="shared" si="168"/>
        <v>-1</v>
      </c>
      <c r="AT42" s="16">
        <f t="shared" si="168"/>
        <v>-1</v>
      </c>
      <c r="AU42" s="16">
        <f t="shared" si="168"/>
        <v>-1</v>
      </c>
      <c r="AV42" s="16">
        <f t="shared" si="168"/>
        <v>-1</v>
      </c>
      <c r="AW42" s="16">
        <f t="shared" si="168"/>
        <v>-1</v>
      </c>
      <c r="AX42" s="16">
        <f t="shared" si="168"/>
        <v>-1</v>
      </c>
      <c r="AY42" s="16">
        <f t="shared" si="168"/>
        <v>-1</v>
      </c>
      <c r="AZ42" s="16">
        <f t="shared" si="168"/>
        <v>-1</v>
      </c>
      <c r="BA42" s="16">
        <f t="shared" si="168"/>
        <v>-1</v>
      </c>
      <c r="BB42" s="17">
        <f t="shared" si="168"/>
        <v>-1</v>
      </c>
    </row>
    <row r="43" spans="1:126" x14ac:dyDescent="0.2">
      <c r="A43" s="12" t="s">
        <v>3</v>
      </c>
      <c r="B43" s="13"/>
      <c r="C43" s="13"/>
      <c r="D43" s="13"/>
      <c r="E43" s="13"/>
      <c r="F43" s="13"/>
      <c r="G43" s="13"/>
      <c r="H43" s="13"/>
      <c r="I43" s="13"/>
      <c r="J43" s="16">
        <f t="shared" si="169"/>
        <v>-3.5342556871092078E-2</v>
      </c>
      <c r="K43" s="16">
        <f t="shared" si="168"/>
        <v>-2.1322092354857113E-2</v>
      </c>
      <c r="L43" s="16">
        <f t="shared" si="168"/>
        <v>-1.6377008800077378E-2</v>
      </c>
      <c r="M43" s="16">
        <f t="shared" si="168"/>
        <v>8.847813461410349E-2</v>
      </c>
      <c r="N43" s="16">
        <f t="shared" si="168"/>
        <v>-9.696473498531212E-2</v>
      </c>
      <c r="O43" s="16">
        <f t="shared" si="168"/>
        <v>-2.7578059159440583E-3</v>
      </c>
      <c r="P43" s="16">
        <f t="shared" si="168"/>
        <v>-4.5269309775613768E-2</v>
      </c>
      <c r="Q43" s="16">
        <f t="shared" si="168"/>
        <v>-9.8063818280151427E-2</v>
      </c>
      <c r="R43" s="16">
        <f t="shared" si="168"/>
        <v>0.15958079684084073</v>
      </c>
      <c r="S43" s="16">
        <f t="shared" si="168"/>
        <v>-1</v>
      </c>
      <c r="T43" s="16">
        <f t="shared" si="168"/>
        <v>-1</v>
      </c>
      <c r="U43" s="16">
        <f t="shared" si="168"/>
        <v>-1</v>
      </c>
      <c r="V43" s="16">
        <f t="shared" si="168"/>
        <v>-1</v>
      </c>
      <c r="W43" s="16">
        <f t="shared" si="168"/>
        <v>-1</v>
      </c>
      <c r="X43" s="16">
        <f t="shared" si="168"/>
        <v>-1</v>
      </c>
      <c r="Y43" s="16">
        <f t="shared" si="168"/>
        <v>-1</v>
      </c>
      <c r="Z43" s="16">
        <f t="shared" si="168"/>
        <v>-1</v>
      </c>
      <c r="AA43" s="16">
        <f t="shared" si="168"/>
        <v>-1</v>
      </c>
      <c r="AB43" s="16">
        <f t="shared" si="168"/>
        <v>-1</v>
      </c>
      <c r="AC43" s="16">
        <f t="shared" si="168"/>
        <v>-1</v>
      </c>
      <c r="AD43" s="16">
        <f t="shared" si="168"/>
        <v>-1</v>
      </c>
      <c r="AE43" s="16">
        <f t="shared" si="168"/>
        <v>-1</v>
      </c>
      <c r="AF43" s="16">
        <f t="shared" si="168"/>
        <v>-1</v>
      </c>
      <c r="AG43" s="16">
        <f t="shared" si="168"/>
        <v>-1</v>
      </c>
      <c r="AH43" s="16">
        <f t="shared" si="168"/>
        <v>-1</v>
      </c>
      <c r="AI43" s="16">
        <f t="shared" si="168"/>
        <v>-1</v>
      </c>
      <c r="AJ43" s="16">
        <f t="shared" si="168"/>
        <v>-1</v>
      </c>
      <c r="AK43" s="16">
        <f t="shared" si="168"/>
        <v>-1</v>
      </c>
      <c r="AL43" s="16">
        <f t="shared" si="168"/>
        <v>-1</v>
      </c>
      <c r="AM43" s="16">
        <f t="shared" si="168"/>
        <v>-1</v>
      </c>
      <c r="AN43" s="16">
        <f t="shared" si="168"/>
        <v>-1</v>
      </c>
      <c r="AO43" s="16">
        <f t="shared" si="168"/>
        <v>-1</v>
      </c>
      <c r="AP43" s="16">
        <f t="shared" si="168"/>
        <v>-1</v>
      </c>
      <c r="AQ43" s="16">
        <f t="shared" si="168"/>
        <v>-1</v>
      </c>
      <c r="AR43" s="16">
        <f t="shared" si="168"/>
        <v>-1</v>
      </c>
      <c r="AS43" s="16">
        <f t="shared" si="168"/>
        <v>-1</v>
      </c>
      <c r="AT43" s="16">
        <f t="shared" si="168"/>
        <v>-1</v>
      </c>
      <c r="AU43" s="16">
        <f t="shared" si="168"/>
        <v>-1</v>
      </c>
      <c r="AV43" s="16">
        <f t="shared" si="168"/>
        <v>-1</v>
      </c>
      <c r="AW43" s="16">
        <f t="shared" si="168"/>
        <v>-1</v>
      </c>
      <c r="AX43" s="16">
        <f t="shared" si="168"/>
        <v>-1</v>
      </c>
      <c r="AY43" s="16">
        <f t="shared" si="168"/>
        <v>-1</v>
      </c>
      <c r="AZ43" s="16">
        <f t="shared" si="168"/>
        <v>-1</v>
      </c>
      <c r="BA43" s="16">
        <f t="shared" si="168"/>
        <v>-1</v>
      </c>
      <c r="BB43" s="17">
        <f t="shared" si="168"/>
        <v>-1</v>
      </c>
    </row>
    <row r="44" spans="1:126" x14ac:dyDescent="0.2">
      <c r="A44" s="12" t="s">
        <v>47</v>
      </c>
      <c r="B44" s="13"/>
      <c r="C44" s="13"/>
      <c r="D44" s="13"/>
      <c r="E44" s="13"/>
      <c r="F44" s="13"/>
      <c r="G44" s="13"/>
      <c r="H44" s="13"/>
      <c r="I44" s="13"/>
      <c r="J44" s="16">
        <f t="shared" ref="J44:BB44" si="170">(J14-J28)/J28</f>
        <v>4.3507347566793544E-2</v>
      </c>
      <c r="K44" s="16">
        <f t="shared" si="170"/>
        <v>6.6454338855683318E-2</v>
      </c>
      <c r="L44" s="16">
        <f t="shared" si="170"/>
        <v>5.4171158145026377E-2</v>
      </c>
      <c r="M44" s="16">
        <f t="shared" si="170"/>
        <v>2.8326306464909936E-3</v>
      </c>
      <c r="N44" s="16">
        <f t="shared" si="170"/>
        <v>5.3013938094479851E-2</v>
      </c>
      <c r="O44" s="16">
        <f t="shared" si="170"/>
        <v>3.8074694476881617E-2</v>
      </c>
      <c r="P44" s="16">
        <f t="shared" si="170"/>
        <v>-1.4204316392161289E-2</v>
      </c>
      <c r="Q44" s="16">
        <f t="shared" si="170"/>
        <v>2.7240558614197059E-2</v>
      </c>
      <c r="R44" s="16">
        <f t="shared" si="170"/>
        <v>9.9711724120901332E-2</v>
      </c>
      <c r="S44" s="16" t="e">
        <f t="shared" si="170"/>
        <v>#DIV/0!</v>
      </c>
      <c r="T44" s="16" t="e">
        <f t="shared" si="170"/>
        <v>#DIV/0!</v>
      </c>
      <c r="U44" s="16" t="e">
        <f t="shared" si="170"/>
        <v>#DIV/0!</v>
      </c>
      <c r="V44" s="16" t="e">
        <f t="shared" si="170"/>
        <v>#DIV/0!</v>
      </c>
      <c r="W44" s="16" t="e">
        <f t="shared" si="170"/>
        <v>#DIV/0!</v>
      </c>
      <c r="X44" s="16" t="e">
        <f t="shared" si="170"/>
        <v>#DIV/0!</v>
      </c>
      <c r="Y44" s="16" t="e">
        <f t="shared" si="170"/>
        <v>#DIV/0!</v>
      </c>
      <c r="Z44" s="16" t="e">
        <f t="shared" si="170"/>
        <v>#DIV/0!</v>
      </c>
      <c r="AA44" s="16" t="e">
        <f t="shared" si="170"/>
        <v>#DIV/0!</v>
      </c>
      <c r="AB44" s="16" t="e">
        <f t="shared" si="170"/>
        <v>#DIV/0!</v>
      </c>
      <c r="AC44" s="16" t="e">
        <f t="shared" si="170"/>
        <v>#DIV/0!</v>
      </c>
      <c r="AD44" s="16" t="e">
        <f t="shared" si="170"/>
        <v>#DIV/0!</v>
      </c>
      <c r="AE44" s="16" t="e">
        <f t="shared" si="170"/>
        <v>#DIV/0!</v>
      </c>
      <c r="AF44" s="16" t="e">
        <f t="shared" si="170"/>
        <v>#DIV/0!</v>
      </c>
      <c r="AG44" s="16" t="e">
        <f t="shared" si="170"/>
        <v>#DIV/0!</v>
      </c>
      <c r="AH44" s="16" t="e">
        <f t="shared" si="170"/>
        <v>#DIV/0!</v>
      </c>
      <c r="AI44" s="16" t="e">
        <f t="shared" si="170"/>
        <v>#DIV/0!</v>
      </c>
      <c r="AJ44" s="16" t="e">
        <f t="shared" si="170"/>
        <v>#DIV/0!</v>
      </c>
      <c r="AK44" s="16" t="e">
        <f t="shared" si="170"/>
        <v>#DIV/0!</v>
      </c>
      <c r="AL44" s="16" t="e">
        <f t="shared" si="170"/>
        <v>#DIV/0!</v>
      </c>
      <c r="AM44" s="16" t="e">
        <f t="shared" si="170"/>
        <v>#DIV/0!</v>
      </c>
      <c r="AN44" s="16" t="e">
        <f t="shared" si="170"/>
        <v>#DIV/0!</v>
      </c>
      <c r="AO44" s="16" t="e">
        <f t="shared" si="170"/>
        <v>#DIV/0!</v>
      </c>
      <c r="AP44" s="16" t="e">
        <f t="shared" si="170"/>
        <v>#DIV/0!</v>
      </c>
      <c r="AQ44" s="16" t="e">
        <f t="shared" si="170"/>
        <v>#DIV/0!</v>
      </c>
      <c r="AR44" s="16" t="e">
        <f t="shared" si="170"/>
        <v>#DIV/0!</v>
      </c>
      <c r="AS44" s="16" t="e">
        <f t="shared" si="170"/>
        <v>#DIV/0!</v>
      </c>
      <c r="AT44" s="16" t="e">
        <f t="shared" si="170"/>
        <v>#DIV/0!</v>
      </c>
      <c r="AU44" s="16" t="e">
        <f t="shared" si="170"/>
        <v>#DIV/0!</v>
      </c>
      <c r="AV44" s="16" t="e">
        <f t="shared" si="170"/>
        <v>#DIV/0!</v>
      </c>
      <c r="AW44" s="16" t="e">
        <f t="shared" si="170"/>
        <v>#DIV/0!</v>
      </c>
      <c r="AX44" s="16" t="e">
        <f t="shared" si="170"/>
        <v>#DIV/0!</v>
      </c>
      <c r="AY44" s="16" t="e">
        <f t="shared" si="170"/>
        <v>#DIV/0!</v>
      </c>
      <c r="AZ44" s="16" t="e">
        <f t="shared" si="170"/>
        <v>#DIV/0!</v>
      </c>
      <c r="BA44" s="16" t="e">
        <f t="shared" si="170"/>
        <v>#DIV/0!</v>
      </c>
      <c r="BB44" s="17">
        <f t="shared" si="170"/>
        <v>-1</v>
      </c>
    </row>
    <row r="45" spans="1:126" s="13" customFormat="1" ht="16" thickBot="1" x14ac:dyDescent="0.25">
      <c r="A45" s="20" t="s">
        <v>8</v>
      </c>
      <c r="B45" s="21"/>
      <c r="C45" s="21"/>
      <c r="D45" s="21"/>
      <c r="E45" s="21"/>
      <c r="F45" s="21"/>
      <c r="G45" s="21"/>
      <c r="H45" s="21"/>
      <c r="I45" s="21"/>
      <c r="J45" s="18">
        <f>(J15-J29)/J29</f>
        <v>0.13510706548063611</v>
      </c>
      <c r="K45" s="18">
        <f t="shared" ref="K45:BB45" si="171">(K15-K29)/K29</f>
        <v>0.13472209175937341</v>
      </c>
      <c r="L45" s="18">
        <f t="shared" si="171"/>
        <v>0.18774483131108807</v>
      </c>
      <c r="M45" s="18">
        <f t="shared" si="171"/>
        <v>0.22166384351021395</v>
      </c>
      <c r="N45" s="18">
        <f t="shared" si="171"/>
        <v>-5.2014509107150692E-2</v>
      </c>
      <c r="O45" s="18">
        <f t="shared" si="171"/>
        <v>9.1504837836597491E-2</v>
      </c>
      <c r="P45" s="18">
        <f t="shared" si="171"/>
        <v>0.16739693820160506</v>
      </c>
      <c r="Q45" s="18">
        <f t="shared" si="171"/>
        <v>0.19666621072111554</v>
      </c>
      <c r="R45" s="18">
        <f t="shared" si="171"/>
        <v>3.8506926431486371E-2</v>
      </c>
      <c r="S45" s="18" t="e">
        <f t="shared" si="171"/>
        <v>#DIV/0!</v>
      </c>
      <c r="T45" s="18" t="e">
        <f t="shared" si="171"/>
        <v>#DIV/0!</v>
      </c>
      <c r="U45" s="18" t="e">
        <f t="shared" si="171"/>
        <v>#DIV/0!</v>
      </c>
      <c r="V45" s="18" t="e">
        <f t="shared" si="171"/>
        <v>#DIV/0!</v>
      </c>
      <c r="W45" s="18" t="e">
        <f t="shared" si="171"/>
        <v>#DIV/0!</v>
      </c>
      <c r="X45" s="18" t="e">
        <f t="shared" si="171"/>
        <v>#DIV/0!</v>
      </c>
      <c r="Y45" s="18" t="e">
        <f t="shared" si="171"/>
        <v>#DIV/0!</v>
      </c>
      <c r="Z45" s="18" t="e">
        <f t="shared" si="171"/>
        <v>#DIV/0!</v>
      </c>
      <c r="AA45" s="18" t="e">
        <f t="shared" si="171"/>
        <v>#DIV/0!</v>
      </c>
      <c r="AB45" s="18" t="e">
        <f t="shared" si="171"/>
        <v>#DIV/0!</v>
      </c>
      <c r="AC45" s="18" t="e">
        <f t="shared" si="171"/>
        <v>#DIV/0!</v>
      </c>
      <c r="AD45" s="18" t="e">
        <f t="shared" si="171"/>
        <v>#DIV/0!</v>
      </c>
      <c r="AE45" s="18" t="e">
        <f t="shared" si="171"/>
        <v>#DIV/0!</v>
      </c>
      <c r="AF45" s="18" t="e">
        <f t="shared" si="171"/>
        <v>#DIV/0!</v>
      </c>
      <c r="AG45" s="18" t="e">
        <f t="shared" si="171"/>
        <v>#DIV/0!</v>
      </c>
      <c r="AH45" s="18" t="e">
        <f t="shared" si="171"/>
        <v>#DIV/0!</v>
      </c>
      <c r="AI45" s="18" t="e">
        <f t="shared" si="171"/>
        <v>#DIV/0!</v>
      </c>
      <c r="AJ45" s="18" t="e">
        <f t="shared" si="171"/>
        <v>#DIV/0!</v>
      </c>
      <c r="AK45" s="18" t="e">
        <f t="shared" si="171"/>
        <v>#DIV/0!</v>
      </c>
      <c r="AL45" s="18" t="e">
        <f t="shared" si="171"/>
        <v>#DIV/0!</v>
      </c>
      <c r="AM45" s="18" t="e">
        <f t="shared" si="171"/>
        <v>#DIV/0!</v>
      </c>
      <c r="AN45" s="18" t="e">
        <f t="shared" si="171"/>
        <v>#DIV/0!</v>
      </c>
      <c r="AO45" s="18" t="e">
        <f t="shared" si="171"/>
        <v>#DIV/0!</v>
      </c>
      <c r="AP45" s="18" t="e">
        <f t="shared" si="171"/>
        <v>#DIV/0!</v>
      </c>
      <c r="AQ45" s="18" t="e">
        <f t="shared" si="171"/>
        <v>#DIV/0!</v>
      </c>
      <c r="AR45" s="18" t="e">
        <f t="shared" si="171"/>
        <v>#DIV/0!</v>
      </c>
      <c r="AS45" s="18" t="e">
        <f t="shared" si="171"/>
        <v>#DIV/0!</v>
      </c>
      <c r="AT45" s="18" t="e">
        <f t="shared" si="171"/>
        <v>#DIV/0!</v>
      </c>
      <c r="AU45" s="18" t="e">
        <f t="shared" si="171"/>
        <v>#DIV/0!</v>
      </c>
      <c r="AV45" s="18" t="e">
        <f t="shared" si="171"/>
        <v>#DIV/0!</v>
      </c>
      <c r="AW45" s="18" t="e">
        <f t="shared" si="171"/>
        <v>#DIV/0!</v>
      </c>
      <c r="AX45" s="18" t="e">
        <f t="shared" si="171"/>
        <v>#DIV/0!</v>
      </c>
      <c r="AY45" s="18" t="e">
        <f t="shared" si="171"/>
        <v>#DIV/0!</v>
      </c>
      <c r="AZ45" s="18" t="e">
        <f t="shared" si="171"/>
        <v>#DIV/0!</v>
      </c>
      <c r="BA45" s="18" t="e">
        <f t="shared" si="171"/>
        <v>#DIV/0!</v>
      </c>
      <c r="BB45" s="19">
        <f t="shared" si="171"/>
        <v>-1</v>
      </c>
      <c r="BC45" s="27"/>
      <c r="BE45" s="14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34"/>
      <c r="DC45" s="34"/>
      <c r="DD45" s="34"/>
      <c r="DE45" s="34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</row>
  </sheetData>
  <mergeCells count="15">
    <mergeCell ref="B7:E7"/>
    <mergeCell ref="F7:I7"/>
    <mergeCell ref="AB7:AE7"/>
    <mergeCell ref="A1:A4"/>
    <mergeCell ref="BD31:BF31"/>
    <mergeCell ref="BD8:BF8"/>
    <mergeCell ref="J7:N7"/>
    <mergeCell ref="O7:R7"/>
    <mergeCell ref="S7:V7"/>
    <mergeCell ref="W7:AA7"/>
    <mergeCell ref="AF7:AI7"/>
    <mergeCell ref="AJ7:AN7"/>
    <mergeCell ref="AO7:AR7"/>
    <mergeCell ref="AS7:AV7"/>
    <mergeCell ref="AW7:BA7"/>
  </mergeCells>
  <conditionalFormatting sqref="B33:BB38 J40:BB45">
    <cfRule type="cellIs" dxfId="2" priority="3" operator="greaterThan">
      <formula>0</formula>
    </cfRule>
    <cfRule type="cellIs" dxfId="1" priority="4" operator="lessThan">
      <formula>0</formula>
    </cfRule>
  </conditionalFormatting>
  <conditionalFormatting sqref="B33:BB4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95"/>
  <sheetViews>
    <sheetView showGridLines="0" zoomScale="146" zoomScaleNormal="146" workbookViewId="0">
      <selection activeCell="B187" sqref="B187:D187"/>
    </sheetView>
  </sheetViews>
  <sheetFormatPr baseColWidth="10" defaultColWidth="11.5" defaultRowHeight="13" x14ac:dyDescent="0.15"/>
  <cols>
    <col min="1" max="1" width="11.5" style="97"/>
    <col min="2" max="2" width="12.6640625" style="97" customWidth="1"/>
    <col min="3" max="3" width="14.5" style="97" bestFit="1" customWidth="1"/>
    <col min="4" max="4" width="15.33203125" style="97" bestFit="1" customWidth="1"/>
    <col min="5" max="16384" width="11.5" style="97"/>
  </cols>
  <sheetData>
    <row r="1" spans="2:7" ht="14" thickBot="1" x14ac:dyDescent="0.2"/>
    <row r="2" spans="2:7" x14ac:dyDescent="0.15">
      <c r="B2" s="154" t="s">
        <v>89</v>
      </c>
      <c r="C2" s="155"/>
      <c r="D2" s="156"/>
      <c r="E2" s="98"/>
      <c r="F2" s="98"/>
      <c r="G2" s="98"/>
    </row>
    <row r="3" spans="2:7" x14ac:dyDescent="0.15">
      <c r="B3" s="99"/>
      <c r="C3" s="100"/>
      <c r="D3" s="101"/>
      <c r="E3" s="98"/>
      <c r="F3" s="98"/>
      <c r="G3" s="98"/>
    </row>
    <row r="4" spans="2:7" ht="28" x14ac:dyDescent="0.15">
      <c r="B4" s="102"/>
      <c r="C4" s="103" t="s">
        <v>73</v>
      </c>
      <c r="D4" s="104" t="s">
        <v>9</v>
      </c>
      <c r="E4" s="105"/>
      <c r="F4" s="105"/>
      <c r="G4" s="105"/>
    </row>
    <row r="5" spans="2:7" x14ac:dyDescent="0.15">
      <c r="B5" s="106" t="s">
        <v>4</v>
      </c>
      <c r="C5" s="107">
        <v>-0.12780617915092243</v>
      </c>
      <c r="D5" s="137"/>
      <c r="E5" s="108"/>
      <c r="F5" s="108"/>
      <c r="G5" s="108"/>
    </row>
    <row r="6" spans="2:7" x14ac:dyDescent="0.15">
      <c r="B6" s="106" t="s">
        <v>5</v>
      </c>
      <c r="C6" s="107">
        <v>-0.21816434406535321</v>
      </c>
      <c r="D6" s="138"/>
      <c r="E6" s="108"/>
      <c r="F6" s="108"/>
      <c r="G6" s="108"/>
    </row>
    <row r="7" spans="2:7" x14ac:dyDescent="0.15">
      <c r="B7" s="106" t="s">
        <v>2</v>
      </c>
      <c r="C7" s="107">
        <v>-0.13773801761774612</v>
      </c>
      <c r="D7" s="138"/>
      <c r="E7" s="108"/>
      <c r="F7" s="108"/>
      <c r="G7" s="108"/>
    </row>
    <row r="8" spans="2:7" x14ac:dyDescent="0.15">
      <c r="B8" s="109" t="s">
        <v>3</v>
      </c>
      <c r="C8" s="110">
        <v>-0.13040022311449645</v>
      </c>
      <c r="D8" s="138"/>
      <c r="E8" s="108"/>
      <c r="F8" s="108"/>
      <c r="G8" s="108"/>
    </row>
    <row r="9" spans="2:7" ht="14" thickBot="1" x14ac:dyDescent="0.2">
      <c r="B9" s="111" t="s">
        <v>11</v>
      </c>
      <c r="C9" s="112">
        <v>0.10286858348953308</v>
      </c>
      <c r="D9" s="139"/>
      <c r="E9" s="108"/>
      <c r="F9" s="108"/>
      <c r="G9" s="108"/>
    </row>
    <row r="10" spans="2:7" ht="14" thickBot="1" x14ac:dyDescent="0.2">
      <c r="E10" s="100"/>
      <c r="F10" s="100"/>
      <c r="G10" s="100"/>
    </row>
    <row r="11" spans="2:7" x14ac:dyDescent="0.15">
      <c r="B11" s="154" t="s">
        <v>90</v>
      </c>
      <c r="C11" s="155"/>
      <c r="D11" s="156"/>
      <c r="E11" s="108"/>
      <c r="F11" s="108"/>
      <c r="G11" s="108"/>
    </row>
    <row r="12" spans="2:7" x14ac:dyDescent="0.15">
      <c r="B12" s="99"/>
      <c r="C12" s="100"/>
      <c r="D12" s="101"/>
      <c r="E12" s="108"/>
      <c r="F12" s="108"/>
      <c r="G12" s="108"/>
    </row>
    <row r="13" spans="2:7" ht="28" x14ac:dyDescent="0.15">
      <c r="B13" s="102"/>
      <c r="C13" s="103" t="s">
        <v>73</v>
      </c>
      <c r="D13" s="104" t="s">
        <v>9</v>
      </c>
      <c r="E13" s="105"/>
      <c r="F13" s="105"/>
      <c r="G13" s="105"/>
    </row>
    <row r="14" spans="2:7" x14ac:dyDescent="0.15">
      <c r="B14" s="106" t="s">
        <v>4</v>
      </c>
      <c r="C14" s="107">
        <v>-6.3657166631995013E-2</v>
      </c>
      <c r="D14" s="137"/>
      <c r="E14" s="108"/>
      <c r="F14" s="108"/>
      <c r="G14" s="108"/>
    </row>
    <row r="15" spans="2:7" x14ac:dyDescent="0.15">
      <c r="B15" s="106" t="s">
        <v>5</v>
      </c>
      <c r="C15" s="107">
        <v>-0.18612132352941177</v>
      </c>
      <c r="D15" s="138"/>
      <c r="E15" s="108"/>
      <c r="F15" s="108"/>
      <c r="G15" s="108"/>
    </row>
    <row r="16" spans="2:7" x14ac:dyDescent="0.15">
      <c r="B16" s="106" t="s">
        <v>2</v>
      </c>
      <c r="C16" s="107">
        <v>-0.14720483967855302</v>
      </c>
      <c r="D16" s="138"/>
      <c r="E16" s="108"/>
      <c r="F16" s="108"/>
      <c r="G16" s="108"/>
    </row>
    <row r="17" spans="2:7" x14ac:dyDescent="0.15">
      <c r="B17" s="109" t="s">
        <v>3</v>
      </c>
      <c r="C17" s="110">
        <v>-0.1109691461988896</v>
      </c>
      <c r="D17" s="138"/>
      <c r="E17" s="108"/>
      <c r="F17" s="108"/>
      <c r="G17" s="108"/>
    </row>
    <row r="18" spans="2:7" ht="14" thickBot="1" x14ac:dyDescent="0.2">
      <c r="B18" s="111" t="s">
        <v>11</v>
      </c>
      <c r="C18" s="112">
        <v>4.7816075019462841E-2</v>
      </c>
      <c r="D18" s="139"/>
      <c r="E18" s="108"/>
      <c r="F18" s="108"/>
      <c r="G18" s="108"/>
    </row>
    <row r="19" spans="2:7" ht="14" thickBot="1" x14ac:dyDescent="0.2">
      <c r="E19" s="100"/>
      <c r="F19" s="100"/>
      <c r="G19" s="100"/>
    </row>
    <row r="20" spans="2:7" x14ac:dyDescent="0.15">
      <c r="B20" s="154" t="s">
        <v>91</v>
      </c>
      <c r="C20" s="155"/>
      <c r="D20" s="156"/>
      <c r="E20" s="108"/>
      <c r="F20" s="108"/>
      <c r="G20" s="108"/>
    </row>
    <row r="21" spans="2:7" x14ac:dyDescent="0.15">
      <c r="B21" s="99"/>
      <c r="C21" s="100"/>
      <c r="D21" s="101"/>
      <c r="E21" s="108"/>
      <c r="F21" s="108"/>
      <c r="G21" s="108"/>
    </row>
    <row r="22" spans="2:7" ht="28" x14ac:dyDescent="0.15">
      <c r="B22" s="102"/>
      <c r="C22" s="103" t="s">
        <v>73</v>
      </c>
      <c r="D22" s="104" t="s">
        <v>9</v>
      </c>
      <c r="E22" s="105"/>
      <c r="F22" s="105"/>
      <c r="G22" s="105"/>
    </row>
    <row r="23" spans="2:7" x14ac:dyDescent="0.15">
      <c r="B23" s="106" t="s">
        <v>4</v>
      </c>
      <c r="C23" s="107">
        <v>-0.28598449025912615</v>
      </c>
      <c r="D23" s="137"/>
      <c r="E23" s="108"/>
      <c r="F23" s="108"/>
      <c r="G23" s="108"/>
    </row>
    <row r="24" spans="2:7" x14ac:dyDescent="0.15">
      <c r="B24" s="106" t="s">
        <v>5</v>
      </c>
      <c r="C24" s="107">
        <v>-0.34532080098079282</v>
      </c>
      <c r="D24" s="138"/>
      <c r="E24" s="108"/>
      <c r="F24" s="108"/>
      <c r="G24" s="108"/>
    </row>
    <row r="25" spans="2:7" x14ac:dyDescent="0.15">
      <c r="B25" s="106" t="s">
        <v>2</v>
      </c>
      <c r="C25" s="107">
        <v>-0.24472736673006262</v>
      </c>
      <c r="D25" s="138"/>
      <c r="E25" s="108"/>
      <c r="F25" s="108"/>
      <c r="G25" s="108"/>
    </row>
    <row r="26" spans="2:7" x14ac:dyDescent="0.15">
      <c r="B26" s="109" t="s">
        <v>3</v>
      </c>
      <c r="C26" s="110">
        <v>-0.2535813918342254</v>
      </c>
      <c r="D26" s="138"/>
      <c r="E26" s="108"/>
      <c r="F26" s="108"/>
      <c r="G26" s="108"/>
    </row>
    <row r="27" spans="2:7" ht="14" thickBot="1" x14ac:dyDescent="0.2">
      <c r="B27" s="111" t="s">
        <v>11</v>
      </c>
      <c r="C27" s="112">
        <v>0.15365301723566588</v>
      </c>
      <c r="D27" s="139"/>
      <c r="E27" s="108"/>
      <c r="F27" s="108"/>
      <c r="G27" s="108"/>
    </row>
    <row r="28" spans="2:7" ht="14" thickBot="1" x14ac:dyDescent="0.2">
      <c r="E28" s="100"/>
      <c r="F28" s="100"/>
      <c r="G28" s="100"/>
    </row>
    <row r="29" spans="2:7" x14ac:dyDescent="0.15">
      <c r="B29" s="154" t="s">
        <v>92</v>
      </c>
      <c r="C29" s="155"/>
      <c r="D29" s="156"/>
      <c r="E29" s="108"/>
      <c r="F29" s="108"/>
      <c r="G29" s="108"/>
    </row>
    <row r="30" spans="2:7" x14ac:dyDescent="0.15">
      <c r="B30" s="99"/>
      <c r="C30" s="100"/>
      <c r="D30" s="101"/>
      <c r="E30" s="108"/>
      <c r="F30" s="108"/>
      <c r="G30" s="108"/>
    </row>
    <row r="31" spans="2:7" ht="28" x14ac:dyDescent="0.15">
      <c r="B31" s="102"/>
      <c r="C31" s="103" t="s">
        <v>73</v>
      </c>
      <c r="D31" s="104" t="s">
        <v>9</v>
      </c>
      <c r="E31" s="105"/>
      <c r="F31" s="105"/>
      <c r="G31" s="105"/>
    </row>
    <row r="32" spans="2:7" x14ac:dyDescent="0.15">
      <c r="B32" s="106" t="s">
        <v>4</v>
      </c>
      <c r="C32" s="113">
        <v>-4.7774158523344193E-3</v>
      </c>
      <c r="D32" s="137"/>
      <c r="E32" s="108"/>
      <c r="F32" s="108"/>
      <c r="G32" s="108"/>
    </row>
    <row r="33" spans="2:7" x14ac:dyDescent="0.15">
      <c r="B33" s="106" t="s">
        <v>5</v>
      </c>
      <c r="C33" s="107">
        <v>-0.19001325673884226</v>
      </c>
      <c r="D33" s="138"/>
      <c r="E33" s="108"/>
      <c r="F33" s="108"/>
      <c r="G33" s="108"/>
    </row>
    <row r="34" spans="2:7" x14ac:dyDescent="0.15">
      <c r="B34" s="106" t="s">
        <v>2</v>
      </c>
      <c r="C34" s="113">
        <v>2.9837678532538034E-2</v>
      </c>
      <c r="D34" s="138"/>
      <c r="E34" s="108"/>
      <c r="F34" s="108"/>
      <c r="G34" s="108"/>
    </row>
    <row r="35" spans="2:7" x14ac:dyDescent="0.15">
      <c r="B35" s="109" t="s">
        <v>3</v>
      </c>
      <c r="C35" s="114">
        <v>1.6269603224179308E-2</v>
      </c>
      <c r="D35" s="138"/>
      <c r="E35" s="108"/>
      <c r="F35" s="108"/>
      <c r="G35" s="108"/>
    </row>
    <row r="36" spans="2:7" ht="14" thickBot="1" x14ac:dyDescent="0.2">
      <c r="B36" s="111" t="s">
        <v>11</v>
      </c>
      <c r="C36" s="112">
        <v>0.27142534998316065</v>
      </c>
      <c r="D36" s="139"/>
      <c r="E36" s="108"/>
      <c r="F36" s="108"/>
      <c r="G36" s="108"/>
    </row>
    <row r="37" spans="2:7" ht="14" thickBot="1" x14ac:dyDescent="0.2">
      <c r="E37" s="100"/>
      <c r="F37" s="100"/>
      <c r="G37" s="100"/>
    </row>
    <row r="38" spans="2:7" x14ac:dyDescent="0.15">
      <c r="B38" s="154" t="s">
        <v>107</v>
      </c>
      <c r="C38" s="155"/>
      <c r="D38" s="156"/>
      <c r="E38" s="108"/>
      <c r="F38" s="108"/>
      <c r="G38" s="108"/>
    </row>
    <row r="39" spans="2:7" x14ac:dyDescent="0.15">
      <c r="B39" s="99"/>
      <c r="C39" s="100"/>
      <c r="D39" s="101"/>
      <c r="E39" s="108"/>
      <c r="F39" s="108"/>
      <c r="G39" s="108"/>
    </row>
    <row r="40" spans="2:7" ht="28" x14ac:dyDescent="0.15">
      <c r="B40" s="102"/>
      <c r="C40" s="103" t="s">
        <v>73</v>
      </c>
      <c r="D40" s="104" t="s">
        <v>9</v>
      </c>
      <c r="E40" s="105"/>
      <c r="F40" s="105"/>
      <c r="G40" s="105"/>
    </row>
    <row r="41" spans="2:7" x14ac:dyDescent="0.15">
      <c r="B41" s="106" t="s">
        <v>4</v>
      </c>
      <c r="C41" s="107">
        <v>-0.11358435614728521</v>
      </c>
      <c r="D41" s="137"/>
      <c r="E41" s="108"/>
      <c r="F41" s="108"/>
      <c r="G41" s="108"/>
    </row>
    <row r="42" spans="2:7" x14ac:dyDescent="0.15">
      <c r="B42" s="106" t="s">
        <v>5</v>
      </c>
      <c r="C42" s="107">
        <v>-0.20772058823529413</v>
      </c>
      <c r="D42" s="138"/>
      <c r="E42" s="108"/>
      <c r="F42" s="108"/>
      <c r="G42" s="108"/>
    </row>
    <row r="43" spans="2:7" x14ac:dyDescent="0.15">
      <c r="B43" s="106" t="s">
        <v>2</v>
      </c>
      <c r="C43" s="107">
        <v>-8.3364813352106867E-2</v>
      </c>
      <c r="D43" s="138"/>
      <c r="E43" s="108"/>
      <c r="F43" s="108"/>
      <c r="G43" s="108"/>
    </row>
    <row r="44" spans="2:7" x14ac:dyDescent="0.15">
      <c r="B44" s="109" t="s">
        <v>3</v>
      </c>
      <c r="C44" s="110">
        <v>-0.10760667903525047</v>
      </c>
      <c r="D44" s="138"/>
      <c r="E44" s="108"/>
      <c r="F44" s="108"/>
      <c r="G44" s="108"/>
    </row>
    <row r="45" spans="2:7" ht="14" thickBot="1" x14ac:dyDescent="0.2">
      <c r="B45" s="111" t="s">
        <v>11</v>
      </c>
      <c r="C45" s="112">
        <v>0.15695949312402283</v>
      </c>
      <c r="D45" s="139"/>
      <c r="E45" s="108"/>
      <c r="F45" s="108"/>
      <c r="G45" s="108"/>
    </row>
    <row r="46" spans="2:7" ht="14" thickBot="1" x14ac:dyDescent="0.2">
      <c r="E46" s="100"/>
      <c r="F46" s="100"/>
      <c r="G46" s="100"/>
    </row>
    <row r="47" spans="2:7" x14ac:dyDescent="0.15">
      <c r="B47" s="154" t="s">
        <v>106</v>
      </c>
      <c r="C47" s="155"/>
      <c r="D47" s="156"/>
      <c r="E47" s="108"/>
      <c r="F47" s="108"/>
      <c r="G47" s="108"/>
    </row>
    <row r="48" spans="2:7" x14ac:dyDescent="0.15">
      <c r="B48" s="99"/>
      <c r="C48" s="100"/>
      <c r="D48" s="101"/>
      <c r="E48" s="108"/>
      <c r="F48" s="108"/>
      <c r="G48" s="108"/>
    </row>
    <row r="49" spans="2:7" ht="28" x14ac:dyDescent="0.15">
      <c r="B49" s="102"/>
      <c r="C49" s="103" t="s">
        <v>73</v>
      </c>
      <c r="D49" s="104" t="s">
        <v>9</v>
      </c>
      <c r="E49" s="105"/>
      <c r="F49" s="105"/>
      <c r="G49" s="105"/>
    </row>
    <row r="50" spans="2:7" x14ac:dyDescent="0.15">
      <c r="B50" s="106" t="s">
        <v>4</v>
      </c>
      <c r="C50" s="107">
        <v>-0.11682242990654206</v>
      </c>
      <c r="D50" s="137"/>
      <c r="E50" s="108"/>
      <c r="F50" s="108"/>
      <c r="G50" s="108"/>
    </row>
    <row r="51" spans="2:7" x14ac:dyDescent="0.15">
      <c r="B51" s="106" t="s">
        <v>5</v>
      </c>
      <c r="C51" s="107">
        <v>-0.1573905109489051</v>
      </c>
      <c r="D51" s="138"/>
      <c r="E51" s="108"/>
      <c r="F51" s="108"/>
      <c r="G51" s="108"/>
    </row>
    <row r="52" spans="2:7" x14ac:dyDescent="0.15">
      <c r="B52" s="106" t="s">
        <v>2</v>
      </c>
      <c r="C52" s="107">
        <v>-0.12637174744303167</v>
      </c>
      <c r="D52" s="138"/>
      <c r="E52" s="108"/>
      <c r="F52" s="108"/>
      <c r="G52" s="108"/>
    </row>
    <row r="53" spans="2:7" x14ac:dyDescent="0.15">
      <c r="B53" s="109" t="s">
        <v>3</v>
      </c>
      <c r="C53" s="110">
        <v>-0.12482645977950184</v>
      </c>
      <c r="D53" s="138"/>
      <c r="E53" s="108"/>
      <c r="F53" s="108"/>
      <c r="G53" s="108"/>
    </row>
    <row r="54" spans="2:7" x14ac:dyDescent="0.15">
      <c r="B54" s="109" t="s">
        <v>47</v>
      </c>
      <c r="C54" s="115">
        <v>0.38134296491352926</v>
      </c>
      <c r="D54" s="138"/>
      <c r="E54" s="108"/>
      <c r="F54" s="108"/>
      <c r="G54" s="108"/>
    </row>
    <row r="55" spans="2:7" ht="14" thickBot="1" x14ac:dyDescent="0.2">
      <c r="B55" s="111" t="s">
        <v>11</v>
      </c>
      <c r="C55" s="112">
        <v>3.6812739363765327E-2</v>
      </c>
      <c r="D55" s="139"/>
      <c r="E55" s="108"/>
      <c r="F55" s="108"/>
      <c r="G55" s="108"/>
    </row>
    <row r="56" spans="2:7" ht="14" thickBot="1" x14ac:dyDescent="0.2">
      <c r="E56" s="100"/>
      <c r="F56" s="100"/>
      <c r="G56" s="100"/>
    </row>
    <row r="57" spans="2:7" x14ac:dyDescent="0.15">
      <c r="B57" s="154" t="s">
        <v>105</v>
      </c>
      <c r="C57" s="155"/>
      <c r="D57" s="156"/>
      <c r="E57" s="108"/>
      <c r="F57" s="108"/>
      <c r="G57" s="108"/>
    </row>
    <row r="58" spans="2:7" x14ac:dyDescent="0.15">
      <c r="B58" s="99"/>
      <c r="C58" s="100"/>
      <c r="D58" s="101"/>
      <c r="E58" s="108"/>
      <c r="F58" s="108"/>
      <c r="G58" s="108"/>
    </row>
    <row r="59" spans="2:7" ht="28" x14ac:dyDescent="0.15">
      <c r="B59" s="102"/>
      <c r="C59" s="103" t="s">
        <v>73</v>
      </c>
      <c r="D59" s="104" t="s">
        <v>9</v>
      </c>
      <c r="E59" s="105"/>
      <c r="F59" s="105"/>
      <c r="G59" s="105"/>
    </row>
    <row r="60" spans="2:7" x14ac:dyDescent="0.15">
      <c r="B60" s="106" t="s">
        <v>4</v>
      </c>
      <c r="C60" s="107">
        <v>-9.27038626609442E-2</v>
      </c>
      <c r="D60" s="137"/>
      <c r="E60" s="108"/>
      <c r="F60" s="108"/>
      <c r="G60" s="108"/>
    </row>
    <row r="61" spans="2:7" x14ac:dyDescent="0.15">
      <c r="B61" s="106" t="s">
        <v>5</v>
      </c>
      <c r="C61" s="107">
        <v>-0.12943432406519656</v>
      </c>
      <c r="D61" s="138"/>
      <c r="E61" s="108"/>
      <c r="F61" s="108"/>
      <c r="G61" s="108"/>
    </row>
    <row r="62" spans="2:7" x14ac:dyDescent="0.15">
      <c r="B62" s="106" t="s">
        <v>2</v>
      </c>
      <c r="C62" s="107">
        <v>-0.10026249420968655</v>
      </c>
      <c r="D62" s="138"/>
      <c r="E62" s="108"/>
      <c r="F62" s="108"/>
      <c r="G62" s="108"/>
    </row>
    <row r="63" spans="2:7" x14ac:dyDescent="0.15">
      <c r="B63" s="109" t="s">
        <v>3</v>
      </c>
      <c r="C63" s="110">
        <v>-8.7255348202093769E-2</v>
      </c>
      <c r="D63" s="138"/>
      <c r="E63" s="108"/>
      <c r="F63" s="108"/>
      <c r="G63" s="108"/>
    </row>
    <row r="64" spans="2:7" x14ac:dyDescent="0.15">
      <c r="B64" s="109" t="s">
        <v>47</v>
      </c>
      <c r="C64" s="115">
        <v>0.38237705699521385</v>
      </c>
      <c r="D64" s="138"/>
      <c r="E64" s="108"/>
      <c r="F64" s="108"/>
      <c r="G64" s="108"/>
    </row>
    <row r="65" spans="2:7" ht="14" thickBot="1" x14ac:dyDescent="0.2">
      <c r="B65" s="111" t="s">
        <v>11</v>
      </c>
      <c r="C65" s="112">
        <v>3.3509051254732275E-2</v>
      </c>
      <c r="D65" s="139"/>
      <c r="E65" s="108"/>
      <c r="F65" s="108"/>
      <c r="G65" s="108"/>
    </row>
    <row r="66" spans="2:7" ht="14" thickBot="1" x14ac:dyDescent="0.2">
      <c r="E66" s="100"/>
      <c r="F66" s="100"/>
      <c r="G66" s="100"/>
    </row>
    <row r="67" spans="2:7" x14ac:dyDescent="0.15">
      <c r="B67" s="154" t="s">
        <v>104</v>
      </c>
      <c r="C67" s="155"/>
      <c r="D67" s="156"/>
      <c r="E67" s="108"/>
      <c r="F67" s="108"/>
      <c r="G67" s="108"/>
    </row>
    <row r="68" spans="2:7" x14ac:dyDescent="0.15">
      <c r="B68" s="99"/>
      <c r="C68" s="100"/>
      <c r="D68" s="101"/>
      <c r="E68" s="108"/>
      <c r="F68" s="108"/>
      <c r="G68" s="108"/>
    </row>
    <row r="69" spans="2:7" ht="28" x14ac:dyDescent="0.15">
      <c r="B69" s="102"/>
      <c r="C69" s="103" t="s">
        <v>73</v>
      </c>
      <c r="D69" s="104" t="s">
        <v>9</v>
      </c>
      <c r="E69" s="105"/>
      <c r="F69" s="105"/>
      <c r="G69" s="105"/>
    </row>
    <row r="70" spans="2:7" x14ac:dyDescent="0.15">
      <c r="B70" s="106" t="s">
        <v>4</v>
      </c>
      <c r="C70" s="107">
        <v>-2.9974636845745906E-2</v>
      </c>
      <c r="D70" s="137"/>
      <c r="E70" s="108"/>
      <c r="F70" s="108"/>
      <c r="G70" s="108"/>
    </row>
    <row r="71" spans="2:7" x14ac:dyDescent="0.15">
      <c r="B71" s="106" t="s">
        <v>5</v>
      </c>
      <c r="C71" s="107">
        <v>-0.13028169014084506</v>
      </c>
      <c r="D71" s="138"/>
      <c r="E71" s="108"/>
      <c r="F71" s="108"/>
      <c r="G71" s="108"/>
    </row>
    <row r="72" spans="2:7" x14ac:dyDescent="0.15">
      <c r="B72" s="106" t="s">
        <v>2</v>
      </c>
      <c r="C72" s="113">
        <v>2.2065451155689655E-2</v>
      </c>
      <c r="D72" s="138"/>
      <c r="E72" s="108"/>
      <c r="F72" s="108"/>
      <c r="G72" s="108"/>
    </row>
    <row r="73" spans="2:7" x14ac:dyDescent="0.15">
      <c r="B73" s="109" t="s">
        <v>3</v>
      </c>
      <c r="C73" s="114">
        <v>-3.6984636972092946E-3</v>
      </c>
      <c r="D73" s="138"/>
      <c r="E73" s="108"/>
      <c r="F73" s="108"/>
      <c r="G73" s="108"/>
    </row>
    <row r="74" spans="2:7" x14ac:dyDescent="0.15">
      <c r="B74" s="109" t="s">
        <v>47</v>
      </c>
      <c r="C74" s="115">
        <v>0.38498371667097259</v>
      </c>
      <c r="D74" s="138"/>
      <c r="E74" s="108"/>
      <c r="F74" s="108"/>
      <c r="G74" s="108"/>
    </row>
    <row r="75" spans="2:7" ht="14" thickBot="1" x14ac:dyDescent="0.2">
      <c r="B75" s="111" t="s">
        <v>11</v>
      </c>
      <c r="C75" s="112">
        <v>0.17516837298872831</v>
      </c>
      <c r="D75" s="139"/>
      <c r="E75" s="108"/>
      <c r="F75" s="108"/>
      <c r="G75" s="108"/>
    </row>
    <row r="76" spans="2:7" ht="14" thickBot="1" x14ac:dyDescent="0.2">
      <c r="E76" s="100"/>
      <c r="F76" s="100"/>
      <c r="G76" s="100"/>
    </row>
    <row r="77" spans="2:7" x14ac:dyDescent="0.15">
      <c r="B77" s="154" t="s">
        <v>103</v>
      </c>
      <c r="C77" s="155"/>
      <c r="D77" s="156"/>
      <c r="E77" s="108"/>
      <c r="F77" s="108"/>
      <c r="G77" s="108"/>
    </row>
    <row r="78" spans="2:7" x14ac:dyDescent="0.15">
      <c r="B78" s="99"/>
      <c r="C78" s="100"/>
      <c r="D78" s="101"/>
      <c r="E78" s="108"/>
      <c r="F78" s="108"/>
      <c r="G78" s="108"/>
    </row>
    <row r="79" spans="2:7" ht="28" x14ac:dyDescent="0.15">
      <c r="B79" s="102"/>
      <c r="C79" s="103" t="s">
        <v>73</v>
      </c>
      <c r="D79" s="104" t="s">
        <v>9</v>
      </c>
      <c r="E79" s="105"/>
      <c r="F79" s="105"/>
      <c r="G79" s="105"/>
    </row>
    <row r="80" spans="2:7" x14ac:dyDescent="0.15">
      <c r="B80" s="106" t="s">
        <v>4</v>
      </c>
      <c r="C80" s="107">
        <v>-1.936245572609209E-2</v>
      </c>
      <c r="D80" s="137"/>
      <c r="E80" s="108"/>
      <c r="F80" s="108"/>
      <c r="G80" s="108"/>
    </row>
    <row r="81" spans="2:7" x14ac:dyDescent="0.15">
      <c r="B81" s="106" t="s">
        <v>5</v>
      </c>
      <c r="C81" s="107">
        <v>-7.0138150903294366E-2</v>
      </c>
      <c r="D81" s="138"/>
      <c r="E81" s="108"/>
      <c r="F81" s="108"/>
      <c r="G81" s="108"/>
    </row>
    <row r="82" spans="2:7" x14ac:dyDescent="0.15">
      <c r="B82" s="106" t="s">
        <v>2</v>
      </c>
      <c r="C82" s="107">
        <v>-5.1076867308858402E-2</v>
      </c>
      <c r="D82" s="138"/>
      <c r="E82" s="108"/>
      <c r="F82" s="108"/>
      <c r="G82" s="108"/>
    </row>
    <row r="83" spans="2:7" x14ac:dyDescent="0.15">
      <c r="B83" s="109" t="s">
        <v>3</v>
      </c>
      <c r="C83" s="110">
        <v>-3.2140070907218161E-2</v>
      </c>
      <c r="D83" s="138"/>
      <c r="E83" s="108"/>
      <c r="F83" s="108"/>
      <c r="G83" s="108"/>
    </row>
    <row r="84" spans="2:7" x14ac:dyDescent="0.15">
      <c r="B84" s="109" t="s">
        <v>47</v>
      </c>
      <c r="C84" s="115">
        <v>0.37904563153613263</v>
      </c>
      <c r="D84" s="138"/>
      <c r="E84" s="108"/>
      <c r="F84" s="108"/>
      <c r="G84" s="108"/>
    </row>
    <row r="85" spans="2:7" ht="14" thickBot="1" x14ac:dyDescent="0.2">
      <c r="B85" s="111" t="s">
        <v>11</v>
      </c>
      <c r="C85" s="112">
        <v>2.0499048985559206E-2</v>
      </c>
      <c r="D85" s="139"/>
      <c r="E85" s="108"/>
      <c r="F85" s="108"/>
      <c r="G85" s="108"/>
    </row>
    <row r="86" spans="2:7" ht="14" thickBot="1" x14ac:dyDescent="0.2">
      <c r="E86" s="100"/>
      <c r="F86" s="100"/>
      <c r="G86" s="100"/>
    </row>
    <row r="87" spans="2:7" x14ac:dyDescent="0.15">
      <c r="B87" s="154" t="s">
        <v>102</v>
      </c>
      <c r="C87" s="155"/>
      <c r="D87" s="156"/>
      <c r="E87" s="108"/>
      <c r="F87" s="108"/>
      <c r="G87" s="108"/>
    </row>
    <row r="88" spans="2:7" x14ac:dyDescent="0.15">
      <c r="B88" s="99"/>
      <c r="C88" s="100"/>
      <c r="D88" s="101"/>
      <c r="E88" s="108"/>
      <c r="F88" s="108"/>
      <c r="G88" s="108"/>
    </row>
    <row r="89" spans="2:7" ht="28" x14ac:dyDescent="0.15">
      <c r="B89" s="102"/>
      <c r="C89" s="103" t="s">
        <v>73</v>
      </c>
      <c r="D89" s="104" t="s">
        <v>9</v>
      </c>
      <c r="E89" s="105"/>
      <c r="F89" s="105"/>
      <c r="G89" s="105"/>
    </row>
    <row r="90" spans="2:7" x14ac:dyDescent="0.15">
      <c r="B90" s="106" t="s">
        <v>4</v>
      </c>
      <c r="C90" s="107">
        <v>-6.1920172599784253E-2</v>
      </c>
      <c r="D90" s="137"/>
      <c r="E90" s="108"/>
      <c r="F90" s="108"/>
      <c r="G90" s="108"/>
    </row>
    <row r="91" spans="2:7" x14ac:dyDescent="0.15">
      <c r="B91" s="106" t="s">
        <v>5</v>
      </c>
      <c r="C91" s="107">
        <v>-0.11473788328387735</v>
      </c>
      <c r="D91" s="138"/>
      <c r="E91" s="108"/>
      <c r="F91" s="108"/>
      <c r="G91" s="108"/>
    </row>
    <row r="92" spans="2:7" x14ac:dyDescent="0.15">
      <c r="B92" s="106" t="s">
        <v>2</v>
      </c>
      <c r="C92" s="107">
        <v>-6.226756059120106E-2</v>
      </c>
      <c r="D92" s="138"/>
      <c r="E92" s="108"/>
      <c r="F92" s="108"/>
      <c r="G92" s="108"/>
    </row>
    <row r="93" spans="2:7" x14ac:dyDescent="0.15">
      <c r="B93" s="109" t="s">
        <v>3</v>
      </c>
      <c r="C93" s="110">
        <v>-9.7212705648928491E-2</v>
      </c>
      <c r="D93" s="138"/>
      <c r="E93" s="108"/>
      <c r="F93" s="108"/>
      <c r="G93" s="108"/>
    </row>
    <row r="94" spans="2:7" x14ac:dyDescent="0.15">
      <c r="B94" s="109" t="s">
        <v>47</v>
      </c>
      <c r="C94" s="115">
        <v>0.37660641577223469</v>
      </c>
      <c r="D94" s="138"/>
      <c r="E94" s="108"/>
      <c r="F94" s="108"/>
      <c r="G94" s="108"/>
    </row>
    <row r="95" spans="2:7" ht="14" thickBot="1" x14ac:dyDescent="0.2">
      <c r="B95" s="111" t="s">
        <v>11</v>
      </c>
      <c r="C95" s="112">
        <v>5.9270945522118181E-2</v>
      </c>
      <c r="D95" s="139"/>
      <c r="E95" s="108"/>
      <c r="F95" s="108"/>
      <c r="G95" s="108"/>
    </row>
    <row r="96" spans="2:7" ht="14" thickBot="1" x14ac:dyDescent="0.2"/>
    <row r="97" spans="2:7" x14ac:dyDescent="0.15">
      <c r="B97" s="154" t="s">
        <v>101</v>
      </c>
      <c r="C97" s="155"/>
      <c r="D97" s="156"/>
      <c r="E97" s="98"/>
      <c r="F97" s="98"/>
      <c r="G97" s="98"/>
    </row>
    <row r="98" spans="2:7" x14ac:dyDescent="0.15">
      <c r="B98" s="116"/>
      <c r="C98" s="100"/>
      <c r="D98" s="101"/>
      <c r="E98" s="98"/>
      <c r="F98" s="98"/>
      <c r="G98" s="98"/>
    </row>
    <row r="99" spans="2:7" ht="25" customHeight="1" x14ac:dyDescent="0.15">
      <c r="B99" s="102"/>
      <c r="C99" s="131" t="s">
        <v>73</v>
      </c>
      <c r="D99" s="132" t="s">
        <v>74</v>
      </c>
    </row>
    <row r="100" spans="2:7" x14ac:dyDescent="0.15">
      <c r="B100" s="106" t="s">
        <v>4</v>
      </c>
      <c r="C100" s="117">
        <v>-4.723019201059369E-2</v>
      </c>
      <c r="D100" s="118">
        <v>-0.12629022465088038</v>
      </c>
    </row>
    <row r="101" spans="2:7" x14ac:dyDescent="0.15">
      <c r="B101" s="106" t="s">
        <v>5</v>
      </c>
      <c r="C101" s="117">
        <v>-8.2628173220507709E-2</v>
      </c>
      <c r="D101" s="118">
        <v>-0.18559434379142731</v>
      </c>
    </row>
    <row r="102" spans="2:7" x14ac:dyDescent="0.15">
      <c r="B102" s="106" t="s">
        <v>2</v>
      </c>
      <c r="C102" s="117">
        <v>3.3133901874901721E-2</v>
      </c>
      <c r="D102" s="118">
        <v>-7.5562385470255095E-2</v>
      </c>
    </row>
    <row r="103" spans="2:7" x14ac:dyDescent="0.15">
      <c r="B103" s="109" t="s">
        <v>3</v>
      </c>
      <c r="C103" s="119">
        <v>6.301663869249549E-4</v>
      </c>
      <c r="D103" s="120">
        <v>-3.5342556871092119E-2</v>
      </c>
    </row>
    <row r="104" spans="2:7" x14ac:dyDescent="0.15">
      <c r="B104" s="109" t="s">
        <v>47</v>
      </c>
      <c r="C104" s="121">
        <v>0.3845035149547969</v>
      </c>
      <c r="D104" s="122">
        <v>0.36847226409221367</v>
      </c>
    </row>
    <row r="105" spans="2:7" ht="14" thickBot="1" x14ac:dyDescent="0.2">
      <c r="B105" s="111" t="s">
        <v>11</v>
      </c>
      <c r="C105" s="123">
        <v>0.12618882738289611</v>
      </c>
      <c r="D105" s="124">
        <v>0.13510706548063622</v>
      </c>
    </row>
    <row r="106" spans="2:7" ht="14" thickBot="1" x14ac:dyDescent="0.2"/>
    <row r="107" spans="2:7" x14ac:dyDescent="0.15">
      <c r="B107" s="154" t="s">
        <v>100</v>
      </c>
      <c r="C107" s="155"/>
      <c r="D107" s="156"/>
    </row>
    <row r="108" spans="2:7" x14ac:dyDescent="0.15">
      <c r="B108" s="116"/>
      <c r="C108" s="100"/>
      <c r="D108" s="101"/>
    </row>
    <row r="109" spans="2:7" ht="28" x14ac:dyDescent="0.15">
      <c r="B109" s="102"/>
      <c r="C109" s="131" t="s">
        <v>73</v>
      </c>
      <c r="D109" s="132" t="s">
        <v>74</v>
      </c>
    </row>
    <row r="110" spans="2:7" x14ac:dyDescent="0.15">
      <c r="B110" s="106" t="s">
        <v>4</v>
      </c>
      <c r="C110" s="117">
        <v>-4.723019201059369E-2</v>
      </c>
      <c r="D110" s="118">
        <v>-0.12629022465088038</v>
      </c>
    </row>
    <row r="111" spans="2:7" x14ac:dyDescent="0.15">
      <c r="B111" s="106" t="s">
        <v>5</v>
      </c>
      <c r="C111" s="117">
        <v>-8.2628173220507709E-2</v>
      </c>
      <c r="D111" s="118">
        <v>-0.18559434379142731</v>
      </c>
    </row>
    <row r="112" spans="2:7" x14ac:dyDescent="0.15">
      <c r="B112" s="106" t="s">
        <v>2</v>
      </c>
      <c r="C112" s="117">
        <v>3.3133901874901721E-2</v>
      </c>
      <c r="D112" s="118">
        <v>-7.5562385470255095E-2</v>
      </c>
    </row>
    <row r="113" spans="2:4" x14ac:dyDescent="0.15">
      <c r="B113" s="109" t="s">
        <v>3</v>
      </c>
      <c r="C113" s="119">
        <v>6.301663869249549E-4</v>
      </c>
      <c r="D113" s="120">
        <v>-3.5342556871092119E-2</v>
      </c>
    </row>
    <row r="114" spans="2:4" x14ac:dyDescent="0.15">
      <c r="B114" s="109" t="s">
        <v>47</v>
      </c>
      <c r="C114" s="121">
        <v>0.3845035149547969</v>
      </c>
      <c r="D114" s="122">
        <v>0.36847226409221367</v>
      </c>
    </row>
    <row r="115" spans="2:4" ht="14" thickBot="1" x14ac:dyDescent="0.2">
      <c r="B115" s="111" t="s">
        <v>11</v>
      </c>
      <c r="C115" s="123">
        <v>0.12618882738289611</v>
      </c>
      <c r="D115" s="124">
        <v>0.13510706548063622</v>
      </c>
    </row>
    <row r="116" spans="2:4" ht="14" thickBot="1" x14ac:dyDescent="0.2"/>
    <row r="117" spans="2:4" x14ac:dyDescent="0.15">
      <c r="B117" s="154" t="s">
        <v>99</v>
      </c>
      <c r="C117" s="155"/>
      <c r="D117" s="156"/>
    </row>
    <row r="118" spans="2:4" x14ac:dyDescent="0.15">
      <c r="B118" s="116"/>
      <c r="C118" s="100"/>
      <c r="D118" s="101"/>
    </row>
    <row r="119" spans="2:4" ht="28" x14ac:dyDescent="0.15">
      <c r="B119" s="102"/>
      <c r="C119" s="131" t="s">
        <v>73</v>
      </c>
      <c r="D119" s="132" t="s">
        <v>74</v>
      </c>
    </row>
    <row r="120" spans="2:4" x14ac:dyDescent="0.15">
      <c r="B120" s="106" t="s">
        <v>4</v>
      </c>
      <c r="C120" s="117">
        <v>-0.1831578947368421</v>
      </c>
      <c r="D120" s="118">
        <v>-0.10317293549064929</v>
      </c>
    </row>
    <row r="121" spans="2:4" x14ac:dyDescent="0.15">
      <c r="B121" s="106" t="s">
        <v>5</v>
      </c>
      <c r="C121" s="117">
        <v>-0.19017857142857142</v>
      </c>
      <c r="D121" s="118">
        <v>-0.19306049822064056</v>
      </c>
    </row>
    <row r="122" spans="2:4" x14ac:dyDescent="0.15">
      <c r="B122" s="106" t="s">
        <v>2</v>
      </c>
      <c r="C122" s="117">
        <v>-0.17924389422744066</v>
      </c>
      <c r="D122" s="118">
        <v>-6.5900588452945955E-2</v>
      </c>
    </row>
    <row r="123" spans="2:4" x14ac:dyDescent="0.15">
      <c r="B123" s="109" t="s">
        <v>3</v>
      </c>
      <c r="C123" s="119">
        <v>-0.11328145104827976</v>
      </c>
      <c r="D123" s="120">
        <v>1.9263727172246205E-2</v>
      </c>
    </row>
    <row r="124" spans="2:4" x14ac:dyDescent="0.15">
      <c r="B124" s="109" t="s">
        <v>47</v>
      </c>
      <c r="C124" s="121">
        <v>0.39209881814804121</v>
      </c>
      <c r="D124" s="122">
        <v>0.35933710337804081</v>
      </c>
    </row>
    <row r="125" spans="2:4" ht="14" thickBot="1" x14ac:dyDescent="0.2">
      <c r="B125" s="111" t="s">
        <v>11</v>
      </c>
      <c r="C125" s="123">
        <v>1.3502578241749101E-2</v>
      </c>
      <c r="D125" s="124">
        <v>0.15758295322920476</v>
      </c>
    </row>
    <row r="126" spans="2:4" ht="14" thickBot="1" x14ac:dyDescent="0.2"/>
    <row r="127" spans="2:4" x14ac:dyDescent="0.15">
      <c r="B127" s="154" t="s">
        <v>98</v>
      </c>
      <c r="C127" s="155"/>
      <c r="D127" s="156"/>
    </row>
    <row r="128" spans="2:4" x14ac:dyDescent="0.15">
      <c r="B128" s="116"/>
      <c r="C128" s="100"/>
      <c r="D128" s="101"/>
    </row>
    <row r="129" spans="2:4" ht="27.75" customHeight="1" x14ac:dyDescent="0.15">
      <c r="B129" s="102"/>
      <c r="C129" s="131" t="s">
        <v>73</v>
      </c>
      <c r="D129" s="132" t="s">
        <v>74</v>
      </c>
    </row>
    <row r="130" spans="2:4" x14ac:dyDescent="0.15">
      <c r="B130" s="106" t="s">
        <v>4</v>
      </c>
      <c r="C130" s="117">
        <v>-5.3174781242988557E-2</v>
      </c>
      <c r="D130" s="125">
        <v>0.13992436520799567</v>
      </c>
    </row>
    <row r="131" spans="2:4" x14ac:dyDescent="0.15">
      <c r="B131" s="106" t="s">
        <v>5</v>
      </c>
      <c r="C131" s="117">
        <v>-0.15461943513642892</v>
      </c>
      <c r="D131" s="125">
        <v>0.29282576866764276</v>
      </c>
    </row>
    <row r="132" spans="2:4" x14ac:dyDescent="0.15">
      <c r="B132" s="106" t="s">
        <v>2</v>
      </c>
      <c r="C132" s="117">
        <v>-3.1118936556949885E-2</v>
      </c>
      <c r="D132" s="125">
        <v>0.17948715761240019</v>
      </c>
    </row>
    <row r="133" spans="2:4" x14ac:dyDescent="0.15">
      <c r="B133" s="109" t="s">
        <v>3</v>
      </c>
      <c r="C133" s="119">
        <v>-1.7244517586039638E-2</v>
      </c>
      <c r="D133" s="126">
        <v>0.16563719088600945</v>
      </c>
    </row>
    <row r="134" spans="2:4" x14ac:dyDescent="0.15">
      <c r="B134" s="109" t="s">
        <v>47</v>
      </c>
      <c r="C134" s="121">
        <v>0.37345491973808115</v>
      </c>
      <c r="D134" s="122">
        <v>0.37880281043250835</v>
      </c>
    </row>
    <row r="135" spans="2:4" ht="14" thickBot="1" x14ac:dyDescent="0.2">
      <c r="B135" s="111" t="s">
        <v>11</v>
      </c>
      <c r="C135" s="123">
        <v>0.14608864186440068</v>
      </c>
      <c r="D135" s="127">
        <v>-8.7667351473081218E-2</v>
      </c>
    </row>
    <row r="136" spans="2:4" ht="14" thickBot="1" x14ac:dyDescent="0.2"/>
    <row r="137" spans="2:4" x14ac:dyDescent="0.15">
      <c r="B137" s="154" t="s">
        <v>97</v>
      </c>
      <c r="C137" s="155"/>
      <c r="D137" s="156"/>
    </row>
    <row r="138" spans="2:4" x14ac:dyDescent="0.15">
      <c r="B138" s="99"/>
      <c r="C138" s="100"/>
      <c r="D138" s="128"/>
    </row>
    <row r="139" spans="2:4" ht="28" x14ac:dyDescent="0.15">
      <c r="B139" s="102"/>
      <c r="C139" s="131" t="s">
        <v>73</v>
      </c>
      <c r="D139" s="132" t="s">
        <v>74</v>
      </c>
    </row>
    <row r="140" spans="2:4" x14ac:dyDescent="0.15">
      <c r="B140" s="106" t="s">
        <v>4</v>
      </c>
      <c r="C140" s="117">
        <v>-8.2572529924934066E-2</v>
      </c>
      <c r="D140" s="125">
        <v>0.3551093796823494</v>
      </c>
    </row>
    <row r="141" spans="2:4" x14ac:dyDescent="0.15">
      <c r="B141" s="106" t="s">
        <v>5</v>
      </c>
      <c r="C141" s="117">
        <v>-0.11492608488316643</v>
      </c>
      <c r="D141" s="125">
        <v>0.61111111111111116</v>
      </c>
    </row>
    <row r="142" spans="2:4" x14ac:dyDescent="0.15">
      <c r="B142" s="106" t="s">
        <v>2</v>
      </c>
      <c r="C142" s="117">
        <v>-1.7025058185833213E-2</v>
      </c>
      <c r="D142" s="125">
        <v>0.51051044095406239</v>
      </c>
    </row>
    <row r="143" spans="2:4" x14ac:dyDescent="0.15">
      <c r="B143" s="109" t="s">
        <v>3</v>
      </c>
      <c r="C143" s="129">
        <v>1.9121062729278732E-2</v>
      </c>
      <c r="D143" s="126">
        <v>0.41996064907604885</v>
      </c>
    </row>
    <row r="144" spans="2:4" x14ac:dyDescent="0.15">
      <c r="B144" s="109" t="s">
        <v>47</v>
      </c>
      <c r="C144" s="121">
        <v>0.36122958418608297</v>
      </c>
      <c r="D144" s="122">
        <v>0.37451277958881402</v>
      </c>
    </row>
    <row r="145" spans="2:4" ht="14" thickBot="1" x14ac:dyDescent="0.2">
      <c r="B145" s="111" t="s">
        <v>11</v>
      </c>
      <c r="C145" s="123">
        <v>0.11061339061654502</v>
      </c>
      <c r="D145" s="127">
        <v>-6.2441795269892436E-2</v>
      </c>
    </row>
    <row r="146" spans="2:4" ht="14" thickBot="1" x14ac:dyDescent="0.2"/>
    <row r="147" spans="2:4" x14ac:dyDescent="0.15">
      <c r="B147" s="154" t="s">
        <v>96</v>
      </c>
      <c r="C147" s="155"/>
      <c r="D147" s="156"/>
    </row>
    <row r="148" spans="2:4" x14ac:dyDescent="0.15">
      <c r="B148" s="99"/>
      <c r="C148" s="100"/>
      <c r="D148" s="128"/>
    </row>
    <row r="149" spans="2:4" ht="28" x14ac:dyDescent="0.15">
      <c r="B149" s="102"/>
      <c r="C149" s="131" t="s">
        <v>73</v>
      </c>
      <c r="D149" s="132" t="s">
        <v>74</v>
      </c>
    </row>
    <row r="150" spans="2:4" x14ac:dyDescent="0.15">
      <c r="B150" s="106" t="s">
        <v>4</v>
      </c>
      <c r="C150" s="117">
        <v>-7.4043603455368159E-2</v>
      </c>
      <c r="D150" s="125">
        <v>0.34588938714499251</v>
      </c>
    </row>
    <row r="151" spans="2:4" x14ac:dyDescent="0.15">
      <c r="B151" s="106" t="s">
        <v>5</v>
      </c>
      <c r="C151" s="117">
        <v>-0.12540341171046565</v>
      </c>
      <c r="D151" s="125">
        <v>0.71055004508566277</v>
      </c>
    </row>
    <row r="152" spans="2:4" x14ac:dyDescent="0.15">
      <c r="B152" s="106" t="s">
        <v>2</v>
      </c>
      <c r="C152" s="117">
        <v>-0.11124716970893847</v>
      </c>
      <c r="D152" s="125">
        <v>0.30466478179418849</v>
      </c>
    </row>
    <row r="153" spans="2:4" x14ac:dyDescent="0.15">
      <c r="B153" s="109" t="s">
        <v>3</v>
      </c>
      <c r="C153" s="119">
        <v>-0.10962711588414795</v>
      </c>
      <c r="D153" s="126">
        <v>0.28881614373951148</v>
      </c>
    </row>
    <row r="154" spans="2:4" x14ac:dyDescent="0.15">
      <c r="B154" s="109" t="s">
        <v>47</v>
      </c>
      <c r="C154" s="121">
        <v>0.37968767727857955</v>
      </c>
      <c r="D154" s="122">
        <v>0.38037978700001868</v>
      </c>
    </row>
    <row r="155" spans="2:4" ht="14" thickBot="1" x14ac:dyDescent="0.2">
      <c r="B155" s="111" t="s">
        <v>11</v>
      </c>
      <c r="C155" s="123">
        <v>1.618602472393911E-2</v>
      </c>
      <c r="D155" s="127">
        <v>-0.23728347759106214</v>
      </c>
    </row>
    <row r="156" spans="2:4" ht="14" thickBot="1" x14ac:dyDescent="0.2"/>
    <row r="157" spans="2:4" x14ac:dyDescent="0.15">
      <c r="B157" s="154" t="s">
        <v>95</v>
      </c>
      <c r="C157" s="155"/>
      <c r="D157" s="156"/>
    </row>
    <row r="158" spans="2:4" x14ac:dyDescent="0.15">
      <c r="B158" s="99"/>
      <c r="C158" s="100"/>
      <c r="D158" s="128"/>
    </row>
    <row r="159" spans="2:4" ht="28" x14ac:dyDescent="0.15">
      <c r="B159" s="102"/>
      <c r="C159" s="131" t="s">
        <v>73</v>
      </c>
      <c r="D159" s="132" t="s">
        <v>74</v>
      </c>
    </row>
    <row r="160" spans="2:4" x14ac:dyDescent="0.15">
      <c r="B160" s="106" t="s">
        <v>4</v>
      </c>
      <c r="C160" s="130">
        <v>1.5611633875106929E-2</v>
      </c>
      <c r="D160" s="125">
        <v>0.41339285714285712</v>
      </c>
    </row>
    <row r="161" spans="2:4" x14ac:dyDescent="0.15">
      <c r="B161" s="106" t="s">
        <v>5</v>
      </c>
      <c r="C161" s="117">
        <v>-0.13029612756264236</v>
      </c>
      <c r="D161" s="125">
        <v>0.65711805555555558</v>
      </c>
    </row>
    <row r="162" spans="2:4" x14ac:dyDescent="0.15">
      <c r="B162" s="106" t="s">
        <v>2</v>
      </c>
      <c r="C162" s="130">
        <v>5.1232504766008991E-2</v>
      </c>
      <c r="D162" s="125">
        <v>0.37079100385218033</v>
      </c>
    </row>
    <row r="163" spans="2:4" x14ac:dyDescent="0.15">
      <c r="B163" s="109" t="s">
        <v>3</v>
      </c>
      <c r="C163" s="129">
        <v>9.040034927450713E-2</v>
      </c>
      <c r="D163" s="126">
        <v>0.41259618103843304</v>
      </c>
    </row>
    <row r="164" spans="2:4" x14ac:dyDescent="0.15">
      <c r="B164" s="109" t="s">
        <v>47</v>
      </c>
      <c r="C164" s="121">
        <v>0.37998627101519816</v>
      </c>
      <c r="D164" s="122">
        <v>0.39414416958759835</v>
      </c>
    </row>
    <row r="165" spans="2:4" ht="14" thickBot="1" x14ac:dyDescent="0.2">
      <c r="B165" s="111" t="s">
        <v>11</v>
      </c>
      <c r="C165" s="123">
        <v>0.2087246453438395</v>
      </c>
      <c r="D165" s="127">
        <v>-0.17278615168270725</v>
      </c>
    </row>
    <row r="166" spans="2:4" ht="14" thickBot="1" x14ac:dyDescent="0.2"/>
    <row r="167" spans="2:4" x14ac:dyDescent="0.15">
      <c r="B167" s="154" t="s">
        <v>94</v>
      </c>
      <c r="C167" s="155"/>
      <c r="D167" s="156"/>
    </row>
    <row r="168" spans="2:4" x14ac:dyDescent="0.15">
      <c r="B168" s="99"/>
      <c r="C168" s="100"/>
      <c r="D168" s="128"/>
    </row>
    <row r="169" spans="2:4" ht="28" x14ac:dyDescent="0.15">
      <c r="B169" s="102"/>
      <c r="C169" s="131" t="s">
        <v>73</v>
      </c>
      <c r="D169" s="132" t="s">
        <v>74</v>
      </c>
    </row>
    <row r="170" spans="2:4" x14ac:dyDescent="0.15">
      <c r="B170" s="106" t="s">
        <v>4</v>
      </c>
      <c r="C170" s="117">
        <v>-0.15317804974338728</v>
      </c>
      <c r="D170" s="125">
        <v>0.28481581311769993</v>
      </c>
    </row>
    <row r="171" spans="2:4" x14ac:dyDescent="0.15">
      <c r="B171" s="106" t="s">
        <v>5</v>
      </c>
      <c r="C171" s="117">
        <v>-0.24471173786810452</v>
      </c>
      <c r="D171" s="125">
        <v>0.55110732538330498</v>
      </c>
    </row>
    <row r="172" spans="2:4" x14ac:dyDescent="0.15">
      <c r="B172" s="106" t="s">
        <v>2</v>
      </c>
      <c r="C172" s="117">
        <v>-0.14206278515813286</v>
      </c>
      <c r="D172" s="125">
        <v>0.19257708449748673</v>
      </c>
    </row>
    <row r="173" spans="2:4" x14ac:dyDescent="0.15">
      <c r="B173" s="109" t="s">
        <v>3</v>
      </c>
      <c r="C173" s="119">
        <v>-0.12765559762033526</v>
      </c>
      <c r="D173" s="126">
        <v>0.16951135545626306</v>
      </c>
    </row>
    <row r="174" spans="2:4" x14ac:dyDescent="0.15">
      <c r="B174" s="109" t="s">
        <v>47</v>
      </c>
      <c r="C174" s="121">
        <v>0.36840231110385685</v>
      </c>
      <c r="D174" s="122">
        <v>0.37458882579702074</v>
      </c>
    </row>
    <row r="175" spans="2:4" ht="14" thickBot="1" x14ac:dyDescent="0.2">
      <c r="B175" s="111" t="s">
        <v>11</v>
      </c>
      <c r="C175" s="123">
        <v>0.13590698790979766</v>
      </c>
      <c r="D175" s="127">
        <v>-0.23114470225148306</v>
      </c>
    </row>
    <row r="176" spans="2:4" ht="14" thickBot="1" x14ac:dyDescent="0.2"/>
    <row r="177" spans="2:4" x14ac:dyDescent="0.15">
      <c r="B177" s="154" t="s">
        <v>93</v>
      </c>
      <c r="C177" s="155"/>
      <c r="D177" s="156"/>
    </row>
    <row r="178" spans="2:4" x14ac:dyDescent="0.15">
      <c r="B178" s="99"/>
      <c r="C178" s="100"/>
      <c r="D178" s="128"/>
    </row>
    <row r="179" spans="2:4" ht="28" x14ac:dyDescent="0.15">
      <c r="B179" s="102"/>
      <c r="C179" s="131" t="s">
        <v>73</v>
      </c>
      <c r="D179" s="132" t="s">
        <v>74</v>
      </c>
    </row>
    <row r="180" spans="2:4" x14ac:dyDescent="0.15">
      <c r="B180" s="106" t="s">
        <v>4</v>
      </c>
      <c r="C180" s="117">
        <v>-0.13253509496284063</v>
      </c>
      <c r="D180" s="125">
        <v>0.28422982885085574</v>
      </c>
    </row>
    <row r="181" spans="2:4" x14ac:dyDescent="0.15">
      <c r="B181" s="106" t="s">
        <v>5</v>
      </c>
      <c r="C181" s="117">
        <v>-0.20171480144404333</v>
      </c>
      <c r="D181" s="125">
        <v>0.45</v>
      </c>
    </row>
    <row r="182" spans="2:4" x14ac:dyDescent="0.15">
      <c r="B182" s="106" t="s">
        <v>2</v>
      </c>
      <c r="C182" s="117">
        <v>-0.13431432437924412</v>
      </c>
      <c r="D182" s="125">
        <v>0.38597692334401673</v>
      </c>
    </row>
    <row r="183" spans="2:4" x14ac:dyDescent="0.15">
      <c r="B183" s="109" t="s">
        <v>3</v>
      </c>
      <c r="C183" s="119">
        <v>-4.6783339605498374E-2</v>
      </c>
      <c r="D183" s="126">
        <v>0.35813319556114692</v>
      </c>
    </row>
    <row r="184" spans="2:4" x14ac:dyDescent="0.15">
      <c r="B184" s="109" t="s">
        <v>47</v>
      </c>
      <c r="C184" s="121">
        <v>0.34368700484937426</v>
      </c>
      <c r="D184" s="122">
        <v>0.37843779585308712</v>
      </c>
    </row>
    <row r="185" spans="2:4" ht="14" thickBot="1" x14ac:dyDescent="0.2">
      <c r="B185" s="111" t="s">
        <v>11</v>
      </c>
      <c r="C185" s="123">
        <v>8.443157556562754E-2</v>
      </c>
      <c r="D185" s="127">
        <v>-4.4153845969643488E-2</v>
      </c>
    </row>
    <row r="186" spans="2:4" ht="14" thickBot="1" x14ac:dyDescent="0.2"/>
    <row r="187" spans="2:4" x14ac:dyDescent="0.15">
      <c r="B187" s="154" t="s">
        <v>109</v>
      </c>
      <c r="C187" s="155"/>
      <c r="D187" s="156"/>
    </row>
    <row r="188" spans="2:4" x14ac:dyDescent="0.15">
      <c r="B188" s="99"/>
      <c r="C188" s="100"/>
      <c r="D188" s="128"/>
    </row>
    <row r="189" spans="2:4" ht="28" x14ac:dyDescent="0.15">
      <c r="B189" s="102"/>
      <c r="C189" s="131" t="s">
        <v>73</v>
      </c>
      <c r="D189" s="132" t="s">
        <v>74</v>
      </c>
    </row>
    <row r="190" spans="2:4" x14ac:dyDescent="0.15">
      <c r="B190" s="106" t="s">
        <v>4</v>
      </c>
      <c r="C190" s="117">
        <v>-0.13253509496284063</v>
      </c>
      <c r="D190" s="125">
        <v>0.28422982885085574</v>
      </c>
    </row>
    <row r="191" spans="2:4" x14ac:dyDescent="0.15">
      <c r="B191" s="106" t="s">
        <v>5</v>
      </c>
      <c r="C191" s="117">
        <v>-0.20171480144404333</v>
      </c>
      <c r="D191" s="125">
        <v>0.45</v>
      </c>
    </row>
    <row r="192" spans="2:4" x14ac:dyDescent="0.15">
      <c r="B192" s="106" t="s">
        <v>2</v>
      </c>
      <c r="C192" s="117">
        <v>-0.13431432437924412</v>
      </c>
      <c r="D192" s="125">
        <v>0.38597692334401673</v>
      </c>
    </row>
    <row r="193" spans="2:4" x14ac:dyDescent="0.15">
      <c r="B193" s="109" t="s">
        <v>3</v>
      </c>
      <c r="C193" s="119">
        <v>-4.6783339605498374E-2</v>
      </c>
      <c r="D193" s="126">
        <v>0.35813319556114692</v>
      </c>
    </row>
    <row r="194" spans="2:4" x14ac:dyDescent="0.15">
      <c r="B194" s="109" t="s">
        <v>47</v>
      </c>
      <c r="C194" s="121">
        <v>0.34368700484937426</v>
      </c>
      <c r="D194" s="122">
        <v>0.37843779585308712</v>
      </c>
    </row>
    <row r="195" spans="2:4" ht="14" thickBot="1" x14ac:dyDescent="0.2">
      <c r="B195" s="111" t="s">
        <v>11</v>
      </c>
      <c r="C195" s="123">
        <v>8.443157556562754E-2</v>
      </c>
      <c r="D195" s="127">
        <v>-4.4153845969643488E-2</v>
      </c>
    </row>
  </sheetData>
  <mergeCells count="20">
    <mergeCell ref="B117:D117"/>
    <mergeCell ref="B127:D127"/>
    <mergeCell ref="B137:D137"/>
    <mergeCell ref="B187:D187"/>
    <mergeCell ref="B147:D147"/>
    <mergeCell ref="B157:D157"/>
    <mergeCell ref="B167:D167"/>
    <mergeCell ref="B177:D177"/>
    <mergeCell ref="B2:D2"/>
    <mergeCell ref="B11:D11"/>
    <mergeCell ref="B20:D20"/>
    <mergeCell ref="B29:D29"/>
    <mergeCell ref="B38:D38"/>
    <mergeCell ref="B97:D97"/>
    <mergeCell ref="B107:D107"/>
    <mergeCell ref="B47:D47"/>
    <mergeCell ref="B57:D57"/>
    <mergeCell ref="B67:D67"/>
    <mergeCell ref="B77:D77"/>
    <mergeCell ref="B87:D8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F2:O38"/>
  <sheetViews>
    <sheetView showGridLines="0" showRowColHeaders="0" topLeftCell="M10" zoomScale="122" zoomScaleNormal="122" workbookViewId="0">
      <selection activeCell="Y45" sqref="Y45"/>
    </sheetView>
  </sheetViews>
  <sheetFormatPr baseColWidth="10" defaultRowHeight="15" x14ac:dyDescent="0.2"/>
  <sheetData>
    <row r="2" spans="7:7" ht="24" x14ac:dyDescent="0.3">
      <c r="G2" s="4" t="s">
        <v>85</v>
      </c>
    </row>
    <row r="19" spans="6:15" ht="19" x14ac:dyDescent="0.25">
      <c r="F19" s="8"/>
      <c r="G19" s="8"/>
      <c r="H19" s="9"/>
      <c r="M19" s="8"/>
      <c r="N19" s="8"/>
      <c r="O19" s="9"/>
    </row>
    <row r="38" spans="6:15" ht="19" x14ac:dyDescent="0.25">
      <c r="F38" s="6"/>
      <c r="G38" s="6"/>
      <c r="H38" s="5"/>
      <c r="M38" s="6"/>
      <c r="N38" s="6"/>
      <c r="O38" s="5"/>
    </row>
  </sheetData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MARRO</vt:lpstr>
      <vt:lpstr>DATOS</vt:lpstr>
      <vt:lpstr>SEMANA</vt:lpstr>
      <vt:lpstr>GRÁFICOS</vt:lpstr>
    </vt:vector>
  </TitlesOfParts>
  <Manager/>
  <Company>Marrosalud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Seguimiento semanal</dc:title>
  <dc:subject>5 indicativos clave para la gestión de la farmacia</dc:subject>
  <dc:creator>Diego Marro</dc:creator>
  <cp:keywords/>
  <dc:description/>
  <cp:lastModifiedBy>Microsoft Office User</cp:lastModifiedBy>
  <cp:lastPrinted>2020-07-21T13:04:15Z</cp:lastPrinted>
  <dcterms:created xsi:type="dcterms:W3CDTF">2020-04-24T07:36:38Z</dcterms:created>
  <dcterms:modified xsi:type="dcterms:W3CDTF">2021-10-22T11:02:20Z</dcterms:modified>
  <cp:category/>
</cp:coreProperties>
</file>